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W:\JAVNA NAROČILA\12 JN PRIREDITVENI POLJANE\PONOVITEV jn DVA SKLOPA\"/>
    </mc:Choice>
  </mc:AlternateContent>
  <xr:revisionPtr revIDLastSave="0" documentId="13_ncr:1_{745B8D09-7A39-47CD-BDE2-61C233F82B3E}" xr6:coauthVersionLast="47" xr6:coauthVersionMax="47" xr10:uidLastSave="{00000000-0000-0000-0000-000000000000}"/>
  <bookViews>
    <workbookView xWindow="3975" yWindow="3975" windowWidth="21600" windowHeight="11385" xr2:uid="{00000000-000D-0000-FFFF-FFFF00000000}"/>
  </bookViews>
  <sheets>
    <sheet name="Rekapitulacija" sheetId="7" r:id="rId1"/>
    <sheet name="Sklop 1-Dobava ozvoč. in osvet." sheetId="4" r:id="rId2"/>
    <sheet name="Sklop 2-prireditveni oder,stoli"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7" l="1"/>
  <c r="B5" i="7"/>
  <c r="G54" i="4"/>
  <c r="G53" i="4"/>
  <c r="G52" i="4"/>
  <c r="G51" i="4"/>
  <c r="H51" i="4" s="1"/>
  <c r="G50" i="4"/>
  <c r="G49" i="4"/>
  <c r="G48" i="4"/>
  <c r="G47" i="4"/>
  <c r="H47" i="4" s="1"/>
  <c r="G46" i="4"/>
  <c r="G45" i="4"/>
  <c r="G44" i="4"/>
  <c r="G43" i="4"/>
  <c r="G42" i="4"/>
  <c r="G41" i="4"/>
  <c r="G40" i="4"/>
  <c r="G39" i="4"/>
  <c r="H39" i="4" s="1"/>
  <c r="G38" i="4"/>
  <c r="G37" i="4"/>
  <c r="G36" i="4"/>
  <c r="G35" i="4"/>
  <c r="H35" i="4" s="1"/>
  <c r="G34" i="4"/>
  <c r="G33" i="4"/>
  <c r="G32" i="4"/>
  <c r="G31" i="4"/>
  <c r="H31" i="4" s="1"/>
  <c r="G30" i="4"/>
  <c r="G29" i="4"/>
  <c r="G28" i="4"/>
  <c r="G27" i="4"/>
  <c r="G26" i="4"/>
  <c r="G25" i="4"/>
  <c r="G24" i="4"/>
  <c r="G23" i="4"/>
  <c r="H23" i="4" s="1"/>
  <c r="G22" i="4"/>
  <c r="G21" i="4"/>
  <c r="G20" i="4"/>
  <c r="G19" i="4"/>
  <c r="H19" i="4" s="1"/>
  <c r="G18" i="4"/>
  <c r="G17" i="4"/>
  <c r="G16" i="4"/>
  <c r="G15" i="4"/>
  <c r="H15" i="4" s="1"/>
  <c r="G14" i="4"/>
  <c r="G13" i="4"/>
  <c r="G12" i="4"/>
  <c r="G11" i="4"/>
  <c r="H11" i="4" s="1"/>
  <c r="G10" i="4"/>
  <c r="G9" i="4"/>
  <c r="G8" i="4"/>
  <c r="G7" i="4"/>
  <c r="H7" i="4" s="1"/>
  <c r="G6" i="4"/>
  <c r="G5" i="4"/>
  <c r="G4" i="4"/>
  <c r="G12" i="5"/>
  <c r="H12" i="5" s="1"/>
  <c r="G11" i="5"/>
  <c r="H11" i="5" s="1"/>
  <c r="G10" i="5"/>
  <c r="H10" i="5" s="1"/>
  <c r="G9" i="5"/>
  <c r="H9" i="5" s="1"/>
  <c r="G8" i="5"/>
  <c r="H8" i="5" s="1"/>
  <c r="G7" i="5"/>
  <c r="H7" i="5" s="1"/>
  <c r="G6" i="5"/>
  <c r="H6" i="5" s="1"/>
  <c r="G5" i="5"/>
  <c r="H5" i="5" s="1"/>
  <c r="G4" i="5"/>
  <c r="H4" i="5" s="1"/>
  <c r="F4" i="5"/>
  <c r="F13" i="5" s="1"/>
  <c r="F54" i="4"/>
  <c r="F53" i="4"/>
  <c r="H53" i="4" s="1"/>
  <c r="F52" i="4"/>
  <c r="F51" i="4"/>
  <c r="F50" i="4"/>
  <c r="F49" i="4"/>
  <c r="F55" i="4" s="1"/>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 i="4"/>
  <c r="F4" i="4"/>
  <c r="H52" i="4"/>
  <c r="H49" i="4"/>
  <c r="H48" i="4"/>
  <c r="H45" i="4"/>
  <c r="H44" i="4"/>
  <c r="H43" i="4"/>
  <c r="H41" i="4"/>
  <c r="H40" i="4"/>
  <c r="H37" i="4"/>
  <c r="H36" i="4"/>
  <c r="H33" i="4"/>
  <c r="H32" i="4"/>
  <c r="H29" i="4"/>
  <c r="H28" i="4"/>
  <c r="H27" i="4"/>
  <c r="H25" i="4"/>
  <c r="H24" i="4"/>
  <c r="H21" i="4"/>
  <c r="H20" i="4"/>
  <c r="H17" i="4"/>
  <c r="H16" i="4"/>
  <c r="H12" i="4"/>
  <c r="H8" i="4"/>
  <c r="H4" i="4"/>
  <c r="H54" i="4"/>
  <c r="H50" i="4"/>
  <c r="H46" i="4"/>
  <c r="H42" i="4"/>
  <c r="H38" i="4"/>
  <c r="H34" i="4"/>
  <c r="H30" i="4"/>
  <c r="H26" i="4"/>
  <c r="H22" i="4"/>
  <c r="H18" i="4"/>
  <c r="H14" i="4"/>
  <c r="H13" i="4"/>
  <c r="H10" i="4"/>
  <c r="H9" i="4"/>
  <c r="H6" i="4"/>
  <c r="H5" i="4"/>
  <c r="F12" i="5"/>
  <c r="F11" i="5"/>
  <c r="F10" i="5"/>
  <c r="F9" i="5"/>
  <c r="F8" i="5"/>
  <c r="F7" i="5"/>
  <c r="F6" i="5"/>
  <c r="F5" i="5"/>
  <c r="B11" i="7" l="1"/>
  <c r="B13" i="7"/>
  <c r="B17" i="7" s="1"/>
  <c r="G13" i="5"/>
  <c r="H55" i="4"/>
</calcChain>
</file>

<file path=xl/sharedStrings.xml><?xml version="1.0" encoding="utf-8"?>
<sst xmlns="http://schemas.openxmlformats.org/spreadsheetml/2006/main" count="150" uniqueCount="80">
  <si>
    <t>SKUPNA REKAPITULACIJA</t>
  </si>
  <si>
    <t>OPREMA ZA OZVOČENJE IN OSVETLITEV</t>
  </si>
  <si>
    <t>PRIREDITVENI ODER IN STOLI</t>
  </si>
  <si>
    <t>SKUPAJ</t>
  </si>
  <si>
    <t>DDV 22%</t>
  </si>
  <si>
    <t>SKUPAJ Z DDV 22%</t>
  </si>
  <si>
    <t>kpl</t>
  </si>
  <si>
    <t>Poz.</t>
  </si>
  <si>
    <t>Opis</t>
  </si>
  <si>
    <t>enota</t>
  </si>
  <si>
    <t>količina</t>
  </si>
  <si>
    <t>cena/enoto</t>
  </si>
  <si>
    <t>Neto vrednost</t>
  </si>
  <si>
    <t>cena/enoto z ddv</t>
  </si>
  <si>
    <t>skupaj vrednost DDV</t>
  </si>
  <si>
    <t>Digitalna audio mešalna miza 16 XLR vhodnih kanalov,  ustrezni 16 kanalni stage box , transportni kovček, pro snake CAT 5 profi 30m (Behringer ali primerljivo)</t>
  </si>
  <si>
    <t>Krmilnik scenske razsvetljave - mešalna miza za luči; vgrajena internetna povezava, Art net, 4 direktni DMX izhodi, vgrajen wifi modul za povezavo z  aplikacijo, teža do 7 kg (ChamSys ali primerljivo)</t>
  </si>
  <si>
    <t>kos</t>
  </si>
  <si>
    <t>Transportni kovček za krmilnik scenske razsvetljave</t>
  </si>
  <si>
    <t>Zaslon na dotik 22 palčni</t>
  </si>
  <si>
    <t>DMX razdelilnik signala, 12 izhodov, vhodi/izhodi so XLR 3-pin ali XLR 5-pin, moč 80W, s priključnim kablom</t>
  </si>
  <si>
    <t>Profesionalno ročno dvižno stojalo (towerlift), certificirano v Evropi, nosilnost vsaj 220 kg,  max višine 6.50 m, največja teža 100kg kg, barva črna</t>
  </si>
  <si>
    <t>Nastavljiv T nosilec za dvižno stojalo</t>
  </si>
  <si>
    <t>Naglavni mikrofoni (tanka žička v kožni barvi, dva zatiča za na ušesa), znamke Sennheiser ali podobne kvalitete</t>
  </si>
  <si>
    <t>Komplet body pack za naglavne mikrofone  in sprejemnik s  frekvenčnim območjem v rangu 626 - 698 MHz. 20 frekvenčnih bank vsaka z 32 predprogramiranimi kanali</t>
  </si>
  <si>
    <t>Kovček za naglavne mikrofone in pripadajočo elektroniko</t>
  </si>
  <si>
    <t xml:space="preserve">Ročni brezžični mikrofon dvojni, frekvenčni razpon 50 -16.000 Hz, 120 dB dinamičnega razpona. Frekvenčno območje 470-514 MHz </t>
  </si>
  <si>
    <t xml:space="preserve">Dinamični vokalni mikrofon za kvalitetno pevsko rabo, frekvenčni razpon 50 -16.000 Hz, Impendanca 290 Ohm, v kompletu z mikrofonskim držalom, (v rangu SM58) </t>
  </si>
  <si>
    <t>Profesionalni instrumentalni mikrofon, primeren za bobne, klavir ali kitaro, frekvenčni razpon 40 - 18,000 Hz, 200 Ω, z mikrofonskim držalom</t>
  </si>
  <si>
    <t>Kitarski mikrofon, razpon frekvenc 18 - 18,000 Hz, XLR phantom adapter, črn</t>
  </si>
  <si>
    <t>Dinamični inštrumentalni mikrofon, primeren za električno kitaro, bobne, možen preklop med hi boost, flat, hi cut, frekvenčni razpon 40 - 18,000 Hz, občutljivost 2.2 mV/Pa @ 1 kHz</t>
  </si>
  <si>
    <t>Profesionalno mikrofonsko stojalo, črna barva, nastavljiva višina 900 do 1600 mm, 360°</t>
  </si>
  <si>
    <t>Dvižno stojalo za zvočnike z dvižno gonilko, možna višina med 1.24 do 2.15 m, aluminij, max teža do 50 kg</t>
  </si>
  <si>
    <t>Torba za stojala do 1200 mm</t>
  </si>
  <si>
    <t>Aktivni zvočnik , talni monitor(2-way coaxial monitor system), Power: 160 + 40W/ RMS digipack, frekvenčni razpon 70 Hz - 20 kHz, FRFR, črni</t>
  </si>
  <si>
    <t>Prenosni aktivni zvočniški sistem, z ločenim bas sistemom, ločeni array sistem, skupna moč do 2000W, idealno za glasbo v živo, DJ, predstavitve, široka pokritost odra z zvokom, s prenosno torbo, rang bose ali podobno</t>
  </si>
  <si>
    <t>Prenosni  baterijski active all-in-one sistem, ki se ga lahko uporablja kot monitor ali samostojno,  bluetooth opcija, možnost priklopa mikrofonov, z vključeno baterijo in kablom ter prenosno torbo, rang Bose ali podoben</t>
  </si>
  <si>
    <t>Nastavljivi vogalni element 180° za sestavljanje konzol za luči,  srebrn, system F34, s CE certifikatom</t>
  </si>
  <si>
    <t>Element konzol za luči, sistem F34, dolžine 2.5m, raven, premer cevi 50 mm, 4 točkovni, srebrn, TÜV testiran</t>
  </si>
  <si>
    <t>led zunanje usmerjene luči, 12 x 10 Watt 5-in-1 RGBWA LEDs with 4,300 lm, LED PWM frequency: 650 Hz, 1530 Hz, 3600 Hz, 12000 Hz, 25000 Hz (prilagodljivo), Power supply: 100 V AC - 240 V AC / 50 - 60 Hz</t>
  </si>
  <si>
    <t>LED luči za teater, 200W, RGBALC, tihi način, prilagodljiv zoom (14°-50°), vrtljiva stranska vratca za usmerjanje svetlobe, LED type: 1x 200 W RGBALC x-in-1 LED</t>
  </si>
  <si>
    <t>Profesionalni spot reflektor s Fresnel lečo, halogen, 650W, Ročni zoom 12-50°,  robustno metalno ohišje, vrtljiva stranska vratca za usmerjanje svetlobe, okvir za barvne filtre</t>
  </si>
  <si>
    <t>Komplet rezernih žarnic, 650 W, 240 V, podnožje GY9.5</t>
  </si>
  <si>
    <t>Krmilnik dimer za halogen reflektorje, 4 kanalni, DMX, 4x4.5A priklopne moči</t>
  </si>
  <si>
    <t>LED reflektor za odrsko ali zunanjo uporabo (široki), z RGBW barvnim miksanjem, 2 led paneli, ekstremno živahne barve, število ledic 48, moč posamezne žarnice 10 W, za talno rabo, 45°kot žarka,  barva ohišja črna, možnost uporabe za arhitekturno razsvetljavo, vodoodporen</t>
  </si>
  <si>
    <t xml:space="preserve">Omrežni kabel cat 6 naUTP v kolutu, dolžina 50 m, primeren za transport, gumene kapice na povezavah, črno ohišje </t>
  </si>
  <si>
    <t>Multicore žični kabel, 8 x XLR moški na XLR ženski, dolžina 5 m</t>
  </si>
  <si>
    <t>Multicore stage box XLR moški na XLR ženski  dolžine 15m, 8 kanalni</t>
  </si>
  <si>
    <t>Multicore stage box XLR moški na XLR ženski  dolžine 10m, 8 kanalni</t>
  </si>
  <si>
    <t>6 izhodni podaljšek, plastično ohišje, črn, dolžina 1.5m, kabel H05VV-F 3x1,5 mm²</t>
  </si>
  <si>
    <t>Gumijast napajalni kabel 220V, 20m dolžine, 2.5 mm², črn</t>
  </si>
  <si>
    <t>Napajalni kabel 10 m, 1,5 mm², črn</t>
  </si>
  <si>
    <t>Kabelski kolut, dolžina 10 m, 1,5 mm², črn</t>
  </si>
  <si>
    <t>Kabelski podaljšek, dolžina 3 m, gumijast, 2.5 mm², črn</t>
  </si>
  <si>
    <t>Profesionalni črn mikrofonski kabel, dolžina 10 m, priključki neutrik</t>
  </si>
  <si>
    <t>Profesionalni črn mikrofonski kabel, dolžina 5 m, priključki neutrik</t>
  </si>
  <si>
    <t>Profesionalni črn mikrofonski kabel, dolžina 3 m, priključki neutrik</t>
  </si>
  <si>
    <t>19"  Rack z dvojnim pokrovom, 40 cm uporabne globine, material vezana plošča breza 7mm, uporabna višina 4 HE, aluminijasti zaokroženi robovi, skriti ročaji, metuljčki za zapiranje zunanje dimenzije: 550 x 230 x 555 mm, teža do 8 kg, črna barva</t>
  </si>
  <si>
    <t>Kovček na kolesih za hrambo luči in opreme, material 9 mm vezana plošča breza, 4 vtopljeni ročaji, zaobljeni aluminjasti robovi, metuljčki za zapiranje, 2 kolesa z zavorami, 2 kolesa brez zavor, črna barva, velikost se prilagodi opremi</t>
  </si>
  <si>
    <t>Škatla za 12 mikrofonov, s stranskim predelkom za dodatno opremo, material 10 mm vezana plošča breza, aluminijasti pros+fili, zaokroženi robovi, s peno v notranjosti, ki omogoča vstavitev mikrofonov. Dimenzije: 465 x 337 x 272 mm, teža do 6 kg, črna barva</t>
  </si>
  <si>
    <t>Hitri kavelj za gledališče, za pritrditev luči, projektorjev z varovalnim sistemom, za nosilne sisteme s premerom cevi do 48-51 mm, nosilnost 250kg, srebrna, certificiran</t>
  </si>
  <si>
    <t xml:space="preserve">Torba za transport 6-ih mikrofonskih stojal, z razdelki, robusten material (najlon), ročaji, zadrga, dimenzije:1110 x 350 x 370 mm, teža do  kg, črna barva </t>
  </si>
  <si>
    <t>LED luči - blinder za občinstvo oz razsvetlitev prizorišča,2x100W LED COB WW (3100 K);  DMX kontrola</t>
  </si>
  <si>
    <t>Tablica Samsung Galaxy Taba A7 (ali primerljiva), 32 GB</t>
  </si>
  <si>
    <t>1200 Mb, Dual-Band Brezžični WI-FI usmerjevalnik</t>
  </si>
  <si>
    <t>Tehnična podpora, uvajanje tehničnega osebja v delo, prva postavitev opreme</t>
  </si>
  <si>
    <t>Dobava potrebnih električnih kablov, primerna prenosna distribucijska električna omarica (2x), izvedba napeljave na terenu, izdelava potrebnih adapterjev in pomožne opreme</t>
  </si>
  <si>
    <t>Ograja</t>
  </si>
  <si>
    <t>Podkonstrukcija
Podkonstrukcija se sestavlja v mrežni sistem z elementi za nasajanje aluminijskih delov. Jedrni element je aluminijast patentni vozel, ki omogoča varno in časovno varčno povezavo glavnega nosilca, opore za ograjo in noge vretena. Vzdolžno in prečno togo položene podnice (6,25 m2) so sestavljene iz 4 patentnih vozlišč, 4 enakih glavnih nosilcev in 3 enakih vmesnih nosilcev, tvorijo nosilno ploščo odra.
4 stopala vretena v patentna vozlišča, omogočajo nastavitev po višini.
 Elementi za postavitev ograje in stopnic, sestavljivo brez vijačanja.</t>
  </si>
  <si>
    <t>Vmesni nosilec
Aluminijast kvadratni profil je nameščen s pomočjo posebnih ušes, pritrjenih na glavni progil, ki služi za podporo pokrivnih plošč.</t>
  </si>
  <si>
    <t>Nosilna noga vretena
Vroče pocinkana noga vretena z aluminijastim nosilcem. Nastavljiv po višini od 65 cm do 100 cm.</t>
  </si>
  <si>
    <t>Stopnice
Aluminijaste stopnice. Hitro monatažne, stalna višina stopnic se zagotavlja s sistemom za samoregulacijo. Vertikalna opora za ograjo naj bo zložljiva</t>
  </si>
  <si>
    <t>Pod odra
Talne večplastne kompozitne plošče, vodotesno lepljenje. Robovi z vseh strani zatesnjeni s posebnim premazom. Še posebej trpežne. Protidrsna zašćita plašč. Obremenitev poda 5 kN / m2 po DIN 1055. 
Zaščita proti zdrsu z odra.</t>
  </si>
  <si>
    <t>Transport na naslov naročnika, prva postavitev odra in uvajanje tehnične ekipe</t>
  </si>
  <si>
    <t>MONTAŽNI ALU ODER dimenzij 2,5 x 5 m
višina 0,5 do 1 m
z ograjo in 1 x stopnišče
Dimenzije sistemske mreže (m) 2,50 x 2,50 ali 2,50 x 1,251)
Najmanjša velikost (m) 2,50 x 2,50
Razširitev (mm) v mreži najmanj 2.500 x 1.2501)
Najnižja skupna višina (mm) 500
Največja gradbena višina (mm) 1.000
Najmanjša površina (m2) 6.25
Najdaljša komponenta (mm) 2,495
Teža odra s podom (kg / m2) 30,84 za 37,5 m2 površine
Teža odra brez poda (kg / m2) 15,59 za površino 37,5 m2
Obremenitev nosilnost - po DIN 1065 (kN / m2) – 5 kN/m2
vsa oprema mora biti izdelana v skladu s standardi • DIN EN 13782, • DIN EN ISO 9001,• DIN EN ISO 14001,• EN 1090</t>
  </si>
  <si>
    <t>Stoli za zunanjo in notranjo uporabo (zložljivi, z naslonjalom za roke, tapeciran vodoodporen sedež), pred dobavo se zahteva  predhodna potrditev  naročnika glede ustreznosti zahtevanih karakteristik ponujenega tipa stola (zaželjeno več variant tipa stola)</t>
  </si>
  <si>
    <t>OPREMA Dobava ozvočenja in osvetlitve, Sklop 1</t>
  </si>
  <si>
    <t>OPREMA - prireditveni oder in stoli, Sklop 2</t>
  </si>
  <si>
    <t>POPIS DEL - ocena stroškov</t>
  </si>
  <si>
    <t>Opomba: Izvajalec naj pred oddajo ponudbe preveri formule v popisu opreme in sam odpravi morebitne napake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</si>
</sst>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_-* #,##0.00\ [$€-1]_-;\-* #,##0.00\ [$€-1]_-;_-* &quot;-&quot;??\ [$€-1]_-;_-@_-"/>
  </numFmts>
  <fonts count="14" x14ac:knownFonts="1">
    <font>
      <sz val="11"/>
      <color theme="1"/>
      <name val="Calibri"/>
      <family val="2"/>
      <charset val="238"/>
      <scheme val="minor"/>
    </font>
    <font>
      <b/>
      <sz val="11"/>
      <color theme="1"/>
      <name val="Calibri"/>
      <family val="2"/>
      <charset val="238"/>
      <scheme val="minor"/>
    </font>
    <font>
      <b/>
      <sz val="16"/>
      <color theme="1"/>
      <name val="Calibri"/>
      <family val="2"/>
      <charset val="238"/>
      <scheme val="minor"/>
    </font>
    <font>
      <sz val="10"/>
      <name val="Arial CE"/>
      <charset val="238"/>
    </font>
    <font>
      <b/>
      <sz val="14"/>
      <color theme="1"/>
      <name val="Calibri"/>
      <family val="2"/>
      <charset val="238"/>
      <scheme val="minor"/>
    </font>
    <font>
      <b/>
      <sz val="18"/>
      <color theme="1"/>
      <name val="Calibri"/>
      <family val="2"/>
      <charset val="238"/>
      <scheme val="minor"/>
    </font>
    <font>
      <b/>
      <sz val="10"/>
      <name val="Calibri"/>
      <family val="2"/>
      <charset val="238"/>
      <scheme val="minor"/>
    </font>
    <font>
      <sz val="10"/>
      <name val="Calibri"/>
      <family val="2"/>
      <charset val="238"/>
      <scheme val="minor"/>
    </font>
    <font>
      <b/>
      <sz val="12"/>
      <name val="Calibri"/>
      <family val="2"/>
      <charset val="238"/>
      <scheme val="minor"/>
    </font>
    <font>
      <sz val="10"/>
      <color rgb="FFFF0000"/>
      <name val="Calibri"/>
      <family val="2"/>
      <charset val="238"/>
      <scheme val="minor"/>
    </font>
    <font>
      <sz val="10"/>
      <color rgb="FF000000"/>
      <name val="Calibri"/>
      <family val="2"/>
      <charset val="238"/>
      <scheme val="minor"/>
    </font>
    <font>
      <sz val="10"/>
      <color rgb="FF000000"/>
      <name val="Calibri"/>
      <charset val="1"/>
    </font>
    <font>
      <sz val="11"/>
      <color theme="1"/>
      <name val="Calibri"/>
      <family val="2"/>
      <charset val="238"/>
      <scheme val="minor"/>
    </font>
    <font>
      <sz val="8"/>
      <color rgb="FFFF0000"/>
      <name val="Arial"/>
      <family val="2"/>
      <charset val="238"/>
    </font>
  </fonts>
  <fills count="4">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style="thin">
        <color rgb="FF000000"/>
      </right>
      <top/>
      <bottom/>
      <diagonal/>
    </border>
    <border>
      <left style="medium">
        <color indexed="64"/>
      </left>
      <right/>
      <top style="medium">
        <color indexed="64"/>
      </top>
      <bottom style="medium">
        <color indexed="64"/>
      </bottom>
      <diagonal/>
    </border>
    <border>
      <left style="thin">
        <color rgb="FF000000"/>
      </left>
      <right style="medium">
        <color rgb="FF000000"/>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rgb="FF000000"/>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3" fillId="0" borderId="0"/>
    <xf numFmtId="44" fontId="12" fillId="0" borderId="0" applyFont="0" applyFill="0" applyBorder="0" applyAlignment="0" applyProtection="0"/>
  </cellStyleXfs>
  <cellXfs count="63">
    <xf numFmtId="0" fontId="0" fillId="0" borderId="0" xfId="0"/>
    <xf numFmtId="164" fontId="0" fillId="0" borderId="0" xfId="0" applyNumberFormat="1"/>
    <xf numFmtId="164" fontId="1" fillId="0" borderId="0" xfId="0" applyNumberFormat="1" applyFont="1"/>
    <xf numFmtId="0" fontId="2" fillId="0" borderId="0" xfId="0" applyFont="1" applyAlignment="1"/>
    <xf numFmtId="0" fontId="4" fillId="0" borderId="0" xfId="0" applyFont="1"/>
    <xf numFmtId="164" fontId="4" fillId="0" borderId="0" xfId="0" applyNumberFormat="1" applyFont="1"/>
    <xf numFmtId="0" fontId="2" fillId="0" borderId="0" xfId="0" applyFont="1"/>
    <xf numFmtId="0" fontId="4" fillId="0" borderId="0" xfId="0" applyFont="1" applyAlignment="1">
      <alignment horizontal="right"/>
    </xf>
    <xf numFmtId="0" fontId="5" fillId="0" borderId="0" xfId="0" applyFont="1"/>
    <xf numFmtId="0" fontId="6" fillId="2" borderId="1" xfId="0" applyFont="1" applyFill="1" applyBorder="1" applyAlignment="1">
      <alignment horizontal="center" vertical="top"/>
    </xf>
    <xf numFmtId="0" fontId="6" fillId="2" borderId="1" xfId="0" applyFont="1" applyFill="1" applyBorder="1" applyAlignment="1">
      <alignment horizontal="left" vertical="top" wrapText="1"/>
    </xf>
    <xf numFmtId="165" fontId="6" fillId="2" borderId="1" xfId="0" applyNumberFormat="1" applyFont="1" applyFill="1" applyBorder="1" applyAlignment="1">
      <alignment horizontal="center" vertical="top"/>
    </xf>
    <xf numFmtId="165" fontId="6" fillId="2" borderId="2" xfId="0" applyNumberFormat="1" applyFont="1" applyFill="1" applyBorder="1" applyAlignment="1">
      <alignment horizontal="center" vertical="top"/>
    </xf>
    <xf numFmtId="0" fontId="7" fillId="0" borderId="1" xfId="0" applyFont="1" applyBorder="1" applyAlignment="1">
      <alignment horizontal="center" vertical="top"/>
    </xf>
    <xf numFmtId="0" fontId="7" fillId="0" borderId="1" xfId="0" applyFont="1" applyBorder="1" applyAlignment="1">
      <alignment horizontal="left" vertical="top" wrapText="1"/>
    </xf>
    <xf numFmtId="165" fontId="7" fillId="0" borderId="1" xfId="0" applyNumberFormat="1" applyFont="1" applyBorder="1" applyAlignment="1">
      <alignment horizontal="center" vertical="top"/>
    </xf>
    <xf numFmtId="0" fontId="9" fillId="0" borderId="1" xfId="0" applyFont="1" applyBorder="1" applyAlignment="1">
      <alignment horizontal="center" vertical="top"/>
    </xf>
    <xf numFmtId="0" fontId="10" fillId="0" borderId="1" xfId="0" applyFont="1" applyBorder="1" applyAlignment="1">
      <alignment horizontal="left" vertical="top" wrapText="1"/>
    </xf>
    <xf numFmtId="0" fontId="10" fillId="0" borderId="1" xfId="0" applyFont="1" applyBorder="1" applyAlignment="1">
      <alignment horizontal="center" vertical="top"/>
    </xf>
    <xf numFmtId="0" fontId="7" fillId="0" borderId="0" xfId="0" applyFont="1" applyBorder="1" applyAlignment="1">
      <alignment horizontal="center" vertical="top"/>
    </xf>
    <xf numFmtId="0" fontId="7" fillId="0" borderId="3" xfId="0" applyFont="1" applyBorder="1" applyAlignment="1">
      <alignment horizontal="center" vertical="top"/>
    </xf>
    <xf numFmtId="0" fontId="7" fillId="0" borderId="2" xfId="0" applyFont="1" applyBorder="1" applyAlignment="1">
      <alignment horizontal="center" vertical="top"/>
    </xf>
    <xf numFmtId="0" fontId="7" fillId="0" borderId="2" xfId="0" applyFont="1" applyBorder="1" applyAlignment="1">
      <alignment horizontal="left" vertical="top" wrapText="1"/>
    </xf>
    <xf numFmtId="165" fontId="7" fillId="0" borderId="2" xfId="0" applyNumberFormat="1" applyFont="1" applyBorder="1" applyAlignment="1">
      <alignment horizontal="center" vertical="top"/>
    </xf>
    <xf numFmtId="0" fontId="8" fillId="0" borderId="0" xfId="0" applyFont="1" applyBorder="1" applyAlignment="1">
      <alignment horizontal="center" vertical="top"/>
    </xf>
    <xf numFmtId="0" fontId="6" fillId="0" borderId="0" xfId="0" quotePrefix="1" applyFont="1" applyBorder="1" applyAlignment="1">
      <alignment horizontal="left" vertical="top" wrapText="1"/>
    </xf>
    <xf numFmtId="0" fontId="7" fillId="0" borderId="4" xfId="0" applyFont="1" applyBorder="1" applyAlignment="1">
      <alignment horizontal="center" vertical="top"/>
    </xf>
    <xf numFmtId="0" fontId="7" fillId="0" borderId="4" xfId="0" applyFont="1" applyBorder="1" applyAlignment="1">
      <alignment horizontal="left" vertical="top" wrapText="1"/>
    </xf>
    <xf numFmtId="0" fontId="7" fillId="0" borderId="5" xfId="0" applyFont="1" applyBorder="1" applyAlignment="1">
      <alignment horizontal="center" vertical="top"/>
    </xf>
    <xf numFmtId="0" fontId="7" fillId="0" borderId="6" xfId="0" applyFont="1" applyBorder="1" applyAlignment="1">
      <alignment horizontal="center" vertical="top"/>
    </xf>
    <xf numFmtId="0" fontId="7" fillId="3" borderId="1" xfId="0" applyFont="1" applyFill="1" applyBorder="1" applyAlignment="1">
      <alignment horizontal="left" vertical="top" wrapText="1"/>
    </xf>
    <xf numFmtId="0" fontId="11" fillId="0" borderId="3" xfId="0" applyFont="1" applyBorder="1"/>
    <xf numFmtId="0" fontId="7" fillId="0" borderId="7" xfId="0" applyFont="1" applyBorder="1" applyAlignment="1">
      <alignment horizontal="center" vertical="top"/>
    </xf>
    <xf numFmtId="0" fontId="7" fillId="0" borderId="8" xfId="0" applyFont="1" applyBorder="1" applyAlignment="1">
      <alignment horizontal="left" vertical="top" wrapText="1"/>
    </xf>
    <xf numFmtId="0" fontId="1" fillId="0" borderId="0" xfId="0" applyFont="1"/>
    <xf numFmtId="44" fontId="7" fillId="0" borderId="1" xfId="2" applyFont="1" applyBorder="1" applyAlignment="1">
      <alignment horizontal="center" vertical="top"/>
    </xf>
    <xf numFmtId="44" fontId="7" fillId="0" borderId="2" xfId="2" applyFont="1" applyBorder="1" applyAlignment="1">
      <alignment horizontal="center" vertical="top"/>
    </xf>
    <xf numFmtId="165" fontId="6" fillId="0" borderId="12" xfId="0" applyNumberFormat="1" applyFont="1" applyBorder="1" applyAlignment="1">
      <alignment horizontal="center" vertical="top"/>
    </xf>
    <xf numFmtId="0" fontId="7" fillId="0" borderId="13" xfId="0" applyFont="1" applyBorder="1" applyAlignment="1">
      <alignment horizontal="center" vertical="top"/>
    </xf>
    <xf numFmtId="165" fontId="6" fillId="0" borderId="14" xfId="0" applyNumberFormat="1" applyFont="1" applyBorder="1" applyAlignment="1">
      <alignment horizontal="center" vertical="top"/>
    </xf>
    <xf numFmtId="165" fontId="6" fillId="0" borderId="15" xfId="0" applyNumberFormat="1" applyFont="1" applyBorder="1" applyAlignment="1">
      <alignment horizontal="center" vertical="top"/>
    </xf>
    <xf numFmtId="0" fontId="0" fillId="0" borderId="10" xfId="0" applyBorder="1"/>
    <xf numFmtId="0" fontId="0" fillId="0" borderId="0" xfId="0" applyAlignment="1">
      <alignment vertical="center"/>
    </xf>
    <xf numFmtId="0" fontId="6" fillId="2" borderId="1" xfId="0" applyFont="1" applyFill="1" applyBorder="1" applyAlignment="1">
      <alignment vertical="center"/>
    </xf>
    <xf numFmtId="165" fontId="6" fillId="2" borderId="1" xfId="0" applyNumberFormat="1" applyFont="1" applyFill="1" applyBorder="1" applyAlignment="1">
      <alignment vertical="center"/>
    </xf>
    <xf numFmtId="0" fontId="7" fillId="0" borderId="1" xfId="0" applyFont="1" applyBorder="1" applyAlignment="1">
      <alignment vertical="center"/>
    </xf>
    <xf numFmtId="165" fontId="7" fillId="0" borderId="1" xfId="0" applyNumberFormat="1" applyFont="1" applyBorder="1" applyAlignment="1">
      <alignment vertical="center"/>
    </xf>
    <xf numFmtId="44" fontId="7" fillId="0" borderId="1" xfId="2"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9" xfId="0" applyFont="1" applyBorder="1" applyAlignment="1">
      <alignment vertical="center"/>
    </xf>
    <xf numFmtId="165" fontId="7" fillId="0" borderId="2" xfId="0" applyNumberFormat="1" applyFont="1" applyBorder="1" applyAlignment="1">
      <alignment vertical="center"/>
    </xf>
    <xf numFmtId="44" fontId="7" fillId="0" borderId="2" xfId="2" applyFont="1" applyBorder="1" applyAlignment="1">
      <alignment vertical="center"/>
    </xf>
    <xf numFmtId="0" fontId="1" fillId="0" borderId="16" xfId="0" applyFont="1" applyBorder="1" applyAlignment="1">
      <alignment vertical="center"/>
    </xf>
    <xf numFmtId="165" fontId="0" fillId="0" borderId="10" xfId="0" applyNumberFormat="1" applyBorder="1" applyAlignment="1">
      <alignment vertical="center"/>
    </xf>
    <xf numFmtId="165" fontId="0" fillId="0" borderId="11" xfId="0" applyNumberFormat="1" applyBorder="1" applyAlignment="1">
      <alignment vertical="center"/>
    </xf>
    <xf numFmtId="165" fontId="0" fillId="0" borderId="17" xfId="0" applyNumberFormat="1" applyBorder="1" applyAlignment="1">
      <alignment vertical="center"/>
    </xf>
    <xf numFmtId="0" fontId="7" fillId="0" borderId="19" xfId="0" applyFont="1" applyBorder="1" applyAlignment="1">
      <alignment horizontal="center" vertical="top"/>
    </xf>
    <xf numFmtId="0" fontId="7" fillId="0" borderId="19" xfId="0" applyFont="1" applyBorder="1" applyAlignment="1">
      <alignment horizontal="left" vertical="top" wrapText="1"/>
    </xf>
    <xf numFmtId="0" fontId="7" fillId="0" borderId="19" xfId="0" applyFont="1" applyBorder="1" applyAlignment="1">
      <alignment vertical="center"/>
    </xf>
    <xf numFmtId="0" fontId="7" fillId="0" borderId="18" xfId="0" applyFont="1" applyBorder="1" applyAlignment="1">
      <alignment vertical="center"/>
    </xf>
    <xf numFmtId="0" fontId="4" fillId="0" borderId="0" xfId="0" applyFont="1" applyAlignment="1">
      <alignment vertical="center"/>
    </xf>
    <xf numFmtId="0" fontId="13" fillId="0" borderId="0" xfId="0" applyFont="1" applyAlignment="1">
      <alignment vertical="center"/>
    </xf>
  </cellXfs>
  <cellStyles count="3">
    <cellStyle name="Navadno" xfId="0" builtinId="0"/>
    <cellStyle name="Normal_Grad SNEZNIK_popis_03" xfId="1" xr:uid="{00000000-0005-0000-0000-00000100000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8568F-1B2E-4CF7-9B05-44FD8C52F2E7}">
  <dimension ref="A1:B19"/>
  <sheetViews>
    <sheetView tabSelected="1" workbookViewId="0">
      <selection activeCell="G14" sqref="G14"/>
    </sheetView>
  </sheetViews>
  <sheetFormatPr defaultRowHeight="15" x14ac:dyDescent="0.25"/>
  <cols>
    <col min="1" max="1" width="47.28515625" bestFit="1" customWidth="1"/>
    <col min="2" max="2" width="9.7109375" bestFit="1" customWidth="1"/>
  </cols>
  <sheetData>
    <row r="1" spans="1:2" ht="21" x14ac:dyDescent="0.35">
      <c r="A1" s="3" t="s">
        <v>78</v>
      </c>
    </row>
    <row r="3" spans="1:2" ht="21" x14ac:dyDescent="0.35">
      <c r="A3" s="6" t="s">
        <v>0</v>
      </c>
    </row>
    <row r="5" spans="1:2" ht="18.75" x14ac:dyDescent="0.3">
      <c r="A5" s="4" t="s">
        <v>1</v>
      </c>
      <c r="B5" s="5">
        <f>'Sklop 1-Dobava ozvoč. in osvet.'!F55</f>
        <v>0</v>
      </c>
    </row>
    <row r="7" spans="1:2" ht="18.75" x14ac:dyDescent="0.3">
      <c r="A7" s="4" t="s">
        <v>2</v>
      </c>
      <c r="B7" s="5">
        <f>'Sklop 2-prireditveni oder,stoli'!F13</f>
        <v>20</v>
      </c>
    </row>
    <row r="11" spans="1:2" ht="18.75" x14ac:dyDescent="0.3">
      <c r="A11" s="7" t="s">
        <v>12</v>
      </c>
      <c r="B11" s="5">
        <f>B5+B7</f>
        <v>20</v>
      </c>
    </row>
    <row r="12" spans="1:2" x14ac:dyDescent="0.25">
      <c r="B12" s="1"/>
    </row>
    <row r="13" spans="1:2" ht="18.75" x14ac:dyDescent="0.3">
      <c r="A13" s="7" t="s">
        <v>4</v>
      </c>
      <c r="B13" s="5">
        <f>+B11*22%</f>
        <v>4.4000000000000004</v>
      </c>
    </row>
    <row r="14" spans="1:2" x14ac:dyDescent="0.25">
      <c r="A14" s="34"/>
      <c r="B14" s="2"/>
    </row>
    <row r="15" spans="1:2" x14ac:dyDescent="0.25">
      <c r="A15" s="34"/>
      <c r="B15" s="2"/>
    </row>
    <row r="16" spans="1:2" ht="18.75" x14ac:dyDescent="0.3">
      <c r="A16" s="34"/>
      <c r="B16" s="5"/>
    </row>
    <row r="17" spans="1:2" ht="18.75" x14ac:dyDescent="0.3">
      <c r="A17" s="7" t="s">
        <v>5</v>
      </c>
      <c r="B17" s="5">
        <f>+B13+B11</f>
        <v>24.4</v>
      </c>
    </row>
    <row r="19" spans="1:2" x14ac:dyDescent="0.25">
      <c r="A19" s="62" t="s">
        <v>79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7"/>
  <sheetViews>
    <sheetView workbookViewId="0">
      <pane ySplit="3" topLeftCell="A52" activePane="bottomLeft" state="frozen"/>
      <selection pane="bottomLeft" activeCell="B60" sqref="B60"/>
    </sheetView>
  </sheetViews>
  <sheetFormatPr defaultRowHeight="15" x14ac:dyDescent="0.25"/>
  <cols>
    <col min="1" max="1" width="4.140625" bestFit="1" customWidth="1"/>
    <col min="2" max="2" width="64" customWidth="1"/>
    <col min="3" max="3" width="5.5703125" bestFit="1" customWidth="1"/>
    <col min="4" max="4" width="6.7109375" bestFit="1" customWidth="1"/>
    <col min="5" max="5" width="11.85546875" customWidth="1"/>
    <col min="6" max="6" width="12.85546875" customWidth="1"/>
    <col min="7" max="7" width="15" customWidth="1"/>
    <col min="8" max="8" width="18.28515625" customWidth="1"/>
  </cols>
  <sheetData>
    <row r="1" spans="1:8" ht="23.25" x14ac:dyDescent="0.35">
      <c r="B1" s="8" t="s">
        <v>76</v>
      </c>
    </row>
    <row r="2" spans="1:8" s="4" customFormat="1" ht="18.75" x14ac:dyDescent="0.3">
      <c r="B2" s="61"/>
    </row>
    <row r="3" spans="1:8" x14ac:dyDescent="0.25">
      <c r="A3" s="9" t="s">
        <v>7</v>
      </c>
      <c r="B3" s="10" t="s">
        <v>8</v>
      </c>
      <c r="C3" s="9" t="s">
        <v>9</v>
      </c>
      <c r="D3" s="9" t="s">
        <v>10</v>
      </c>
      <c r="E3" s="9" t="s">
        <v>11</v>
      </c>
      <c r="F3" s="9" t="s">
        <v>12</v>
      </c>
      <c r="G3" s="11" t="s">
        <v>13</v>
      </c>
      <c r="H3" s="12" t="s">
        <v>14</v>
      </c>
    </row>
    <row r="4" spans="1:8" ht="47.25" customHeight="1" x14ac:dyDescent="0.25">
      <c r="A4" s="13">
        <v>1</v>
      </c>
      <c r="B4" s="14" t="s">
        <v>15</v>
      </c>
      <c r="C4" s="13" t="s">
        <v>6</v>
      </c>
      <c r="D4" s="13">
        <v>1</v>
      </c>
      <c r="E4" s="13"/>
      <c r="F4" s="35">
        <f>+E4*D4</f>
        <v>0</v>
      </c>
      <c r="G4" s="15">
        <f t="shared" ref="G4:G35" si="0">+E4*1.22</f>
        <v>0</v>
      </c>
      <c r="H4" s="15">
        <f>+G4*D4</f>
        <v>0</v>
      </c>
    </row>
    <row r="5" spans="1:8" ht="57.75" customHeight="1" x14ac:dyDescent="0.25">
      <c r="A5" s="13">
        <v>2</v>
      </c>
      <c r="B5" s="14" t="s">
        <v>16</v>
      </c>
      <c r="C5" s="13" t="s">
        <v>17</v>
      </c>
      <c r="D5" s="13">
        <v>1</v>
      </c>
      <c r="E5" s="13"/>
      <c r="F5" s="35">
        <f t="shared" ref="F5:F54" si="1">+E5*D5</f>
        <v>0</v>
      </c>
      <c r="G5" s="15">
        <f t="shared" si="0"/>
        <v>0</v>
      </c>
      <c r="H5" s="15">
        <f t="shared" ref="H5:H54" si="2">+G5*D5</f>
        <v>0</v>
      </c>
    </row>
    <row r="6" spans="1:8" ht="18" customHeight="1" x14ac:dyDescent="0.25">
      <c r="A6" s="13">
        <v>3</v>
      </c>
      <c r="B6" s="14" t="s">
        <v>18</v>
      </c>
      <c r="C6" s="13" t="s">
        <v>17</v>
      </c>
      <c r="D6" s="13">
        <v>1</v>
      </c>
      <c r="E6" s="13"/>
      <c r="F6" s="35">
        <f t="shared" si="1"/>
        <v>0</v>
      </c>
      <c r="G6" s="15">
        <f t="shared" si="0"/>
        <v>0</v>
      </c>
      <c r="H6" s="15">
        <f t="shared" si="2"/>
        <v>0</v>
      </c>
    </row>
    <row r="7" spans="1:8" x14ac:dyDescent="0.25">
      <c r="A7" s="13">
        <v>4</v>
      </c>
      <c r="B7" s="14" t="s">
        <v>19</v>
      </c>
      <c r="C7" s="13" t="s">
        <v>17</v>
      </c>
      <c r="D7" s="13">
        <v>1</v>
      </c>
      <c r="E7" s="13"/>
      <c r="F7" s="35">
        <f t="shared" si="1"/>
        <v>0</v>
      </c>
      <c r="G7" s="15">
        <f t="shared" si="0"/>
        <v>0</v>
      </c>
      <c r="H7" s="15">
        <f t="shared" si="2"/>
        <v>0</v>
      </c>
    </row>
    <row r="8" spans="1:8" ht="43.5" customHeight="1" x14ac:dyDescent="0.25">
      <c r="A8" s="13">
        <v>5</v>
      </c>
      <c r="B8" s="14" t="s">
        <v>20</v>
      </c>
      <c r="C8" s="13" t="s">
        <v>17</v>
      </c>
      <c r="D8" s="13">
        <v>1</v>
      </c>
      <c r="E8" s="13"/>
      <c r="F8" s="35">
        <f t="shared" si="1"/>
        <v>0</v>
      </c>
      <c r="G8" s="15">
        <f t="shared" si="0"/>
        <v>0</v>
      </c>
      <c r="H8" s="15">
        <f t="shared" si="2"/>
        <v>0</v>
      </c>
    </row>
    <row r="9" spans="1:8" ht="45" customHeight="1" x14ac:dyDescent="0.25">
      <c r="A9" s="13">
        <v>6</v>
      </c>
      <c r="B9" s="14" t="s">
        <v>21</v>
      </c>
      <c r="C9" s="13" t="s">
        <v>17</v>
      </c>
      <c r="D9" s="13">
        <v>4</v>
      </c>
      <c r="E9" s="13"/>
      <c r="F9" s="35">
        <f t="shared" si="1"/>
        <v>0</v>
      </c>
      <c r="G9" s="15">
        <f t="shared" si="0"/>
        <v>0</v>
      </c>
      <c r="H9" s="15">
        <f t="shared" si="2"/>
        <v>0</v>
      </c>
    </row>
    <row r="10" spans="1:8" x14ac:dyDescent="0.25">
      <c r="A10" s="13">
        <v>7</v>
      </c>
      <c r="B10" s="14" t="s">
        <v>22</v>
      </c>
      <c r="C10" s="13" t="s">
        <v>17</v>
      </c>
      <c r="D10" s="13">
        <v>4</v>
      </c>
      <c r="E10" s="13"/>
      <c r="F10" s="35">
        <f t="shared" si="1"/>
        <v>0</v>
      </c>
      <c r="G10" s="15">
        <f t="shared" si="0"/>
        <v>0</v>
      </c>
      <c r="H10" s="15">
        <f t="shared" si="2"/>
        <v>0</v>
      </c>
    </row>
    <row r="11" spans="1:8" ht="46.5" customHeight="1" x14ac:dyDescent="0.25">
      <c r="A11" s="13">
        <v>8</v>
      </c>
      <c r="B11" s="14" t="s">
        <v>23</v>
      </c>
      <c r="C11" s="13" t="s">
        <v>17</v>
      </c>
      <c r="D11" s="13">
        <v>8</v>
      </c>
      <c r="E11" s="13"/>
      <c r="F11" s="35">
        <f t="shared" si="1"/>
        <v>0</v>
      </c>
      <c r="G11" s="15">
        <f t="shared" si="0"/>
        <v>0</v>
      </c>
      <c r="H11" s="15">
        <f t="shared" si="2"/>
        <v>0</v>
      </c>
    </row>
    <row r="12" spans="1:8" ht="46.5" customHeight="1" x14ac:dyDescent="0.25">
      <c r="A12" s="13">
        <v>9</v>
      </c>
      <c r="B12" s="14" t="s">
        <v>24</v>
      </c>
      <c r="C12" s="13" t="s">
        <v>17</v>
      </c>
      <c r="D12" s="13">
        <v>8</v>
      </c>
      <c r="E12" s="13"/>
      <c r="F12" s="35">
        <f t="shared" si="1"/>
        <v>0</v>
      </c>
      <c r="G12" s="15">
        <f t="shared" si="0"/>
        <v>0</v>
      </c>
      <c r="H12" s="15">
        <f t="shared" si="2"/>
        <v>0</v>
      </c>
    </row>
    <row r="13" spans="1:8" ht="46.5" customHeight="1" x14ac:dyDescent="0.25">
      <c r="A13" s="13">
        <v>10</v>
      </c>
      <c r="B13" s="14" t="s">
        <v>25</v>
      </c>
      <c r="C13" s="13" t="s">
        <v>17</v>
      </c>
      <c r="D13" s="13">
        <v>8</v>
      </c>
      <c r="E13" s="13"/>
      <c r="F13" s="35">
        <f t="shared" si="1"/>
        <v>0</v>
      </c>
      <c r="G13" s="15">
        <f t="shared" si="0"/>
        <v>0</v>
      </c>
      <c r="H13" s="15">
        <f t="shared" si="2"/>
        <v>0</v>
      </c>
    </row>
    <row r="14" spans="1:8" ht="46.5" customHeight="1" x14ac:dyDescent="0.25">
      <c r="A14" s="13">
        <v>11</v>
      </c>
      <c r="B14" s="14" t="s">
        <v>26</v>
      </c>
      <c r="C14" s="13" t="s">
        <v>6</v>
      </c>
      <c r="D14" s="13">
        <v>1</v>
      </c>
      <c r="E14" s="13"/>
      <c r="F14" s="35">
        <f t="shared" si="1"/>
        <v>0</v>
      </c>
      <c r="G14" s="15">
        <f t="shared" si="0"/>
        <v>0</v>
      </c>
      <c r="H14" s="15">
        <f t="shared" si="2"/>
        <v>0</v>
      </c>
    </row>
    <row r="15" spans="1:8" ht="49.5" customHeight="1" x14ac:dyDescent="0.25">
      <c r="A15" s="13">
        <v>12</v>
      </c>
      <c r="B15" s="14" t="s">
        <v>27</v>
      </c>
      <c r="C15" s="13" t="s">
        <v>6</v>
      </c>
      <c r="D15" s="13">
        <v>4</v>
      </c>
      <c r="E15" s="13"/>
      <c r="F15" s="35">
        <f t="shared" si="1"/>
        <v>0</v>
      </c>
      <c r="G15" s="15">
        <f t="shared" si="0"/>
        <v>0</v>
      </c>
      <c r="H15" s="15">
        <f t="shared" si="2"/>
        <v>0</v>
      </c>
    </row>
    <row r="16" spans="1:8" ht="48" customHeight="1" x14ac:dyDescent="0.25">
      <c r="A16" s="13">
        <v>13</v>
      </c>
      <c r="B16" s="14" t="s">
        <v>28</v>
      </c>
      <c r="C16" s="13" t="s">
        <v>6</v>
      </c>
      <c r="D16" s="13">
        <v>3</v>
      </c>
      <c r="E16" s="13"/>
      <c r="F16" s="35">
        <f t="shared" si="1"/>
        <v>0</v>
      </c>
      <c r="G16" s="15">
        <f t="shared" si="0"/>
        <v>0</v>
      </c>
      <c r="H16" s="15">
        <f t="shared" si="2"/>
        <v>0</v>
      </c>
    </row>
    <row r="17" spans="1:8" ht="33.75" customHeight="1" x14ac:dyDescent="0.25">
      <c r="A17" s="13">
        <v>14</v>
      </c>
      <c r="B17" s="14" t="s">
        <v>29</v>
      </c>
      <c r="C17" s="13" t="s">
        <v>17</v>
      </c>
      <c r="D17" s="13">
        <v>2</v>
      </c>
      <c r="E17" s="13"/>
      <c r="F17" s="35">
        <f t="shared" si="1"/>
        <v>0</v>
      </c>
      <c r="G17" s="15">
        <f t="shared" si="0"/>
        <v>0</v>
      </c>
      <c r="H17" s="15">
        <f t="shared" si="2"/>
        <v>0</v>
      </c>
    </row>
    <row r="18" spans="1:8" ht="57" customHeight="1" x14ac:dyDescent="0.25">
      <c r="A18" s="13">
        <v>15</v>
      </c>
      <c r="B18" s="14" t="s">
        <v>30</v>
      </c>
      <c r="C18" s="13" t="s">
        <v>17</v>
      </c>
      <c r="D18" s="13">
        <v>1</v>
      </c>
      <c r="E18" s="13"/>
      <c r="F18" s="35">
        <f t="shared" si="1"/>
        <v>0</v>
      </c>
      <c r="G18" s="15">
        <f t="shared" si="0"/>
        <v>0</v>
      </c>
      <c r="H18" s="15">
        <f t="shared" si="2"/>
        <v>0</v>
      </c>
    </row>
    <row r="19" spans="1:8" ht="33.75" customHeight="1" x14ac:dyDescent="0.25">
      <c r="A19" s="13">
        <v>16</v>
      </c>
      <c r="B19" s="14" t="s">
        <v>31</v>
      </c>
      <c r="C19" s="13" t="s">
        <v>17</v>
      </c>
      <c r="D19" s="13">
        <v>6</v>
      </c>
      <c r="E19" s="13"/>
      <c r="F19" s="35">
        <f t="shared" si="1"/>
        <v>0</v>
      </c>
      <c r="G19" s="15">
        <f t="shared" si="0"/>
        <v>0</v>
      </c>
      <c r="H19" s="15">
        <f t="shared" si="2"/>
        <v>0</v>
      </c>
    </row>
    <row r="20" spans="1:8" ht="36" customHeight="1" x14ac:dyDescent="0.25">
      <c r="A20" s="13">
        <v>17</v>
      </c>
      <c r="B20" s="14" t="s">
        <v>32</v>
      </c>
      <c r="C20" s="13" t="s">
        <v>17</v>
      </c>
      <c r="D20" s="13">
        <v>2</v>
      </c>
      <c r="E20" s="13"/>
      <c r="F20" s="35">
        <f t="shared" si="1"/>
        <v>0</v>
      </c>
      <c r="G20" s="15">
        <f t="shared" si="0"/>
        <v>0</v>
      </c>
      <c r="H20" s="15">
        <f t="shared" si="2"/>
        <v>0</v>
      </c>
    </row>
    <row r="21" spans="1:8" ht="36" customHeight="1" x14ac:dyDescent="0.25">
      <c r="A21" s="13">
        <v>18</v>
      </c>
      <c r="B21" s="14" t="s">
        <v>33</v>
      </c>
      <c r="C21" s="13" t="s">
        <v>17</v>
      </c>
      <c r="D21" s="13">
        <v>1</v>
      </c>
      <c r="E21" s="13"/>
      <c r="F21" s="35">
        <f t="shared" si="1"/>
        <v>0</v>
      </c>
      <c r="G21" s="15">
        <f t="shared" si="0"/>
        <v>0</v>
      </c>
      <c r="H21" s="15">
        <f t="shared" si="2"/>
        <v>0</v>
      </c>
    </row>
    <row r="22" spans="1:8" ht="44.25" customHeight="1" x14ac:dyDescent="0.25">
      <c r="A22" s="13">
        <v>19</v>
      </c>
      <c r="B22" s="14" t="s">
        <v>34</v>
      </c>
      <c r="C22" s="13" t="s">
        <v>17</v>
      </c>
      <c r="D22" s="13">
        <v>4</v>
      </c>
      <c r="E22" s="13"/>
      <c r="F22" s="35">
        <f t="shared" si="1"/>
        <v>0</v>
      </c>
      <c r="G22" s="15">
        <f t="shared" si="0"/>
        <v>0</v>
      </c>
      <c r="H22" s="15">
        <f t="shared" si="2"/>
        <v>0</v>
      </c>
    </row>
    <row r="23" spans="1:8" ht="43.5" customHeight="1" x14ac:dyDescent="0.25">
      <c r="A23" s="13">
        <v>20</v>
      </c>
      <c r="B23" s="17" t="s">
        <v>35</v>
      </c>
      <c r="C23" s="18" t="s">
        <v>6</v>
      </c>
      <c r="D23" s="18">
        <v>2</v>
      </c>
      <c r="E23" s="16"/>
      <c r="F23" s="35">
        <f t="shared" si="1"/>
        <v>0</v>
      </c>
      <c r="G23" s="15">
        <f t="shared" si="0"/>
        <v>0</v>
      </c>
      <c r="H23" s="15">
        <f t="shared" si="2"/>
        <v>0</v>
      </c>
    </row>
    <row r="24" spans="1:8" ht="57.75" customHeight="1" x14ac:dyDescent="0.25">
      <c r="A24" s="13">
        <v>21</v>
      </c>
      <c r="B24" s="17" t="s">
        <v>36</v>
      </c>
      <c r="C24" s="18" t="s">
        <v>6</v>
      </c>
      <c r="D24" s="18">
        <v>2</v>
      </c>
      <c r="E24" s="16"/>
      <c r="F24" s="35">
        <f t="shared" si="1"/>
        <v>0</v>
      </c>
      <c r="G24" s="15">
        <f t="shared" si="0"/>
        <v>0</v>
      </c>
      <c r="H24" s="15">
        <f t="shared" si="2"/>
        <v>0</v>
      </c>
    </row>
    <row r="25" spans="1:8" ht="34.5" customHeight="1" x14ac:dyDescent="0.25">
      <c r="A25" s="13">
        <v>22</v>
      </c>
      <c r="B25" s="14" t="s">
        <v>37</v>
      </c>
      <c r="C25" s="13" t="s">
        <v>17</v>
      </c>
      <c r="D25" s="13">
        <v>1</v>
      </c>
      <c r="E25" s="13"/>
      <c r="F25" s="35">
        <f t="shared" si="1"/>
        <v>0</v>
      </c>
      <c r="G25" s="15">
        <f t="shared" si="0"/>
        <v>0</v>
      </c>
      <c r="H25" s="15">
        <f t="shared" si="2"/>
        <v>0</v>
      </c>
    </row>
    <row r="26" spans="1:8" ht="30.75" customHeight="1" x14ac:dyDescent="0.25">
      <c r="A26" s="13">
        <v>23</v>
      </c>
      <c r="B26" s="14" t="s">
        <v>38</v>
      </c>
      <c r="C26" s="13" t="s">
        <v>17</v>
      </c>
      <c r="D26" s="13">
        <v>12</v>
      </c>
      <c r="E26" s="13"/>
      <c r="F26" s="35">
        <f t="shared" si="1"/>
        <v>0</v>
      </c>
      <c r="G26" s="15">
        <f t="shared" si="0"/>
        <v>0</v>
      </c>
      <c r="H26" s="15">
        <f t="shared" si="2"/>
        <v>0</v>
      </c>
    </row>
    <row r="27" spans="1:8" ht="56.25" customHeight="1" x14ac:dyDescent="0.25">
      <c r="A27" s="13">
        <v>24</v>
      </c>
      <c r="B27" s="14" t="s">
        <v>39</v>
      </c>
      <c r="C27" s="13" t="s">
        <v>17</v>
      </c>
      <c r="D27" s="13">
        <v>12</v>
      </c>
      <c r="E27" s="13"/>
      <c r="F27" s="35">
        <f t="shared" si="1"/>
        <v>0</v>
      </c>
      <c r="G27" s="15">
        <f t="shared" si="0"/>
        <v>0</v>
      </c>
      <c r="H27" s="15">
        <f t="shared" si="2"/>
        <v>0</v>
      </c>
    </row>
    <row r="28" spans="1:8" ht="48.75" customHeight="1" x14ac:dyDescent="0.25">
      <c r="A28" s="13">
        <v>25</v>
      </c>
      <c r="B28" s="14" t="s">
        <v>40</v>
      </c>
      <c r="C28" s="13" t="s">
        <v>17</v>
      </c>
      <c r="D28" s="13">
        <v>8</v>
      </c>
      <c r="E28" s="13"/>
      <c r="F28" s="35">
        <f t="shared" si="1"/>
        <v>0</v>
      </c>
      <c r="G28" s="15">
        <f t="shared" si="0"/>
        <v>0</v>
      </c>
      <c r="H28" s="15">
        <f t="shared" si="2"/>
        <v>0</v>
      </c>
    </row>
    <row r="29" spans="1:8" ht="51" customHeight="1" x14ac:dyDescent="0.25">
      <c r="A29" s="13">
        <v>26</v>
      </c>
      <c r="B29" s="30" t="s">
        <v>41</v>
      </c>
      <c r="C29" s="13" t="s">
        <v>17</v>
      </c>
      <c r="D29" s="13">
        <v>8</v>
      </c>
      <c r="E29" s="13"/>
      <c r="F29" s="35">
        <f t="shared" si="1"/>
        <v>0</v>
      </c>
      <c r="G29" s="15">
        <f t="shared" si="0"/>
        <v>0</v>
      </c>
      <c r="H29" s="15">
        <f t="shared" si="2"/>
        <v>0</v>
      </c>
    </row>
    <row r="30" spans="1:8" ht="51" customHeight="1" x14ac:dyDescent="0.25">
      <c r="A30" s="13">
        <v>27</v>
      </c>
      <c r="B30" s="30" t="s">
        <v>42</v>
      </c>
      <c r="C30" s="13" t="s">
        <v>17</v>
      </c>
      <c r="D30" s="13">
        <v>10</v>
      </c>
      <c r="E30" s="13"/>
      <c r="F30" s="35">
        <f t="shared" si="1"/>
        <v>0</v>
      </c>
      <c r="G30" s="15">
        <f t="shared" si="0"/>
        <v>0</v>
      </c>
      <c r="H30" s="15">
        <f t="shared" si="2"/>
        <v>0</v>
      </c>
    </row>
    <row r="31" spans="1:8" ht="51" customHeight="1" x14ac:dyDescent="0.25">
      <c r="A31" s="13">
        <v>28</v>
      </c>
      <c r="B31" s="30" t="s">
        <v>43</v>
      </c>
      <c r="C31" s="13" t="s">
        <v>17</v>
      </c>
      <c r="D31" s="13">
        <v>2</v>
      </c>
      <c r="E31" s="13"/>
      <c r="F31" s="35">
        <f t="shared" si="1"/>
        <v>0</v>
      </c>
      <c r="G31" s="15">
        <f t="shared" si="0"/>
        <v>0</v>
      </c>
      <c r="H31" s="15">
        <f t="shared" si="2"/>
        <v>0</v>
      </c>
    </row>
    <row r="32" spans="1:8" ht="61.5" customHeight="1" x14ac:dyDescent="0.25">
      <c r="A32" s="13">
        <v>29</v>
      </c>
      <c r="B32" s="14" t="s">
        <v>44</v>
      </c>
      <c r="C32" s="13" t="s">
        <v>17</v>
      </c>
      <c r="D32" s="13">
        <v>2</v>
      </c>
      <c r="E32" s="13"/>
      <c r="F32" s="35">
        <f t="shared" si="1"/>
        <v>0</v>
      </c>
      <c r="G32" s="15">
        <f t="shared" si="0"/>
        <v>0</v>
      </c>
      <c r="H32" s="15">
        <f t="shared" si="2"/>
        <v>0</v>
      </c>
    </row>
    <row r="33" spans="1:8" ht="33" customHeight="1" x14ac:dyDescent="0.25">
      <c r="A33" s="13">
        <v>30</v>
      </c>
      <c r="B33" s="14" t="s">
        <v>45</v>
      </c>
      <c r="C33" s="13" t="s">
        <v>17</v>
      </c>
      <c r="D33" s="13">
        <v>1</v>
      </c>
      <c r="E33" s="13"/>
      <c r="F33" s="35">
        <f t="shared" si="1"/>
        <v>0</v>
      </c>
      <c r="G33" s="15">
        <f t="shared" si="0"/>
        <v>0</v>
      </c>
      <c r="H33" s="15">
        <f t="shared" si="2"/>
        <v>0</v>
      </c>
    </row>
    <row r="34" spans="1:8" ht="30.75" customHeight="1" x14ac:dyDescent="0.25">
      <c r="A34" s="13">
        <v>31</v>
      </c>
      <c r="B34" s="14" t="s">
        <v>46</v>
      </c>
      <c r="C34" s="13" t="s">
        <v>17</v>
      </c>
      <c r="D34" s="13">
        <v>1</v>
      </c>
      <c r="E34" s="13"/>
      <c r="F34" s="35">
        <f t="shared" si="1"/>
        <v>0</v>
      </c>
      <c r="G34" s="15">
        <f t="shared" si="0"/>
        <v>0</v>
      </c>
      <c r="H34" s="15">
        <f t="shared" si="2"/>
        <v>0</v>
      </c>
    </row>
    <row r="35" spans="1:8" ht="36" customHeight="1" x14ac:dyDescent="0.25">
      <c r="A35" s="13">
        <v>32</v>
      </c>
      <c r="B35" s="14" t="s">
        <v>47</v>
      </c>
      <c r="C35" s="13" t="s">
        <v>17</v>
      </c>
      <c r="D35" s="13">
        <v>1</v>
      </c>
      <c r="E35" s="13"/>
      <c r="F35" s="35">
        <f t="shared" si="1"/>
        <v>0</v>
      </c>
      <c r="G35" s="15">
        <f t="shared" si="0"/>
        <v>0</v>
      </c>
      <c r="H35" s="15">
        <f t="shared" si="2"/>
        <v>0</v>
      </c>
    </row>
    <row r="36" spans="1:8" ht="36" customHeight="1" x14ac:dyDescent="0.25">
      <c r="A36" s="13">
        <v>33</v>
      </c>
      <c r="B36" s="14" t="s">
        <v>48</v>
      </c>
      <c r="C36" s="13" t="s">
        <v>17</v>
      </c>
      <c r="D36" s="13">
        <v>1</v>
      </c>
      <c r="E36" s="13"/>
      <c r="F36" s="35">
        <f t="shared" si="1"/>
        <v>0</v>
      </c>
      <c r="G36" s="15">
        <f t="shared" ref="G36:G54" si="3">+E36*1.22</f>
        <v>0</v>
      </c>
      <c r="H36" s="15">
        <f t="shared" si="2"/>
        <v>0</v>
      </c>
    </row>
    <row r="37" spans="1:8" ht="30.75" customHeight="1" x14ac:dyDescent="0.25">
      <c r="A37" s="13">
        <v>34</v>
      </c>
      <c r="B37" s="14" t="s">
        <v>49</v>
      </c>
      <c r="C37" s="13" t="s">
        <v>17</v>
      </c>
      <c r="D37" s="13">
        <v>10</v>
      </c>
      <c r="E37" s="13"/>
      <c r="F37" s="35">
        <f t="shared" si="1"/>
        <v>0</v>
      </c>
      <c r="G37" s="15">
        <f t="shared" si="3"/>
        <v>0</v>
      </c>
      <c r="H37" s="15">
        <f t="shared" si="2"/>
        <v>0</v>
      </c>
    </row>
    <row r="38" spans="1:8" x14ac:dyDescent="0.25">
      <c r="A38" s="13">
        <v>35</v>
      </c>
      <c r="B38" s="14" t="s">
        <v>50</v>
      </c>
      <c r="C38" s="13" t="s">
        <v>17</v>
      </c>
      <c r="D38" s="13">
        <v>4</v>
      </c>
      <c r="E38" s="13"/>
      <c r="F38" s="35">
        <f t="shared" si="1"/>
        <v>0</v>
      </c>
      <c r="G38" s="15">
        <f t="shared" si="3"/>
        <v>0</v>
      </c>
      <c r="H38" s="15">
        <f t="shared" si="2"/>
        <v>0</v>
      </c>
    </row>
    <row r="39" spans="1:8" x14ac:dyDescent="0.25">
      <c r="A39" s="13">
        <v>36</v>
      </c>
      <c r="B39" s="14" t="s">
        <v>51</v>
      </c>
      <c r="C39" s="13" t="s">
        <v>17</v>
      </c>
      <c r="D39" s="13">
        <v>10</v>
      </c>
      <c r="E39" s="13"/>
      <c r="F39" s="35">
        <f t="shared" si="1"/>
        <v>0</v>
      </c>
      <c r="G39" s="15">
        <f t="shared" si="3"/>
        <v>0</v>
      </c>
      <c r="H39" s="15">
        <f t="shared" si="2"/>
        <v>0</v>
      </c>
    </row>
    <row r="40" spans="1:8" x14ac:dyDescent="0.25">
      <c r="A40" s="13">
        <v>37</v>
      </c>
      <c r="B40" s="14" t="s">
        <v>52</v>
      </c>
      <c r="C40" s="13" t="s">
        <v>17</v>
      </c>
      <c r="D40" s="13">
        <v>10</v>
      </c>
      <c r="E40" s="13"/>
      <c r="F40" s="35">
        <f t="shared" si="1"/>
        <v>0</v>
      </c>
      <c r="G40" s="15">
        <f t="shared" si="3"/>
        <v>0</v>
      </c>
      <c r="H40" s="15">
        <f t="shared" si="2"/>
        <v>0</v>
      </c>
    </row>
    <row r="41" spans="1:8" x14ac:dyDescent="0.25">
      <c r="A41" s="13">
        <v>38</v>
      </c>
      <c r="B41" s="14" t="s">
        <v>53</v>
      </c>
      <c r="C41" s="13" t="s">
        <v>17</v>
      </c>
      <c r="D41" s="13">
        <v>5</v>
      </c>
      <c r="E41" s="13"/>
      <c r="F41" s="35">
        <f t="shared" si="1"/>
        <v>0</v>
      </c>
      <c r="G41" s="15">
        <f t="shared" si="3"/>
        <v>0</v>
      </c>
      <c r="H41" s="15">
        <f t="shared" si="2"/>
        <v>0</v>
      </c>
    </row>
    <row r="42" spans="1:8" ht="21.75" customHeight="1" x14ac:dyDescent="0.25">
      <c r="A42" s="13">
        <v>39</v>
      </c>
      <c r="B42" s="22" t="s">
        <v>54</v>
      </c>
      <c r="C42" s="13" t="s">
        <v>17</v>
      </c>
      <c r="D42" s="13">
        <v>15</v>
      </c>
      <c r="E42" s="13"/>
      <c r="F42" s="35">
        <f t="shared" si="1"/>
        <v>0</v>
      </c>
      <c r="G42" s="15">
        <f t="shared" si="3"/>
        <v>0</v>
      </c>
      <c r="H42" s="15">
        <f t="shared" si="2"/>
        <v>0</v>
      </c>
    </row>
    <row r="43" spans="1:8" ht="21" customHeight="1" x14ac:dyDescent="0.25">
      <c r="A43" s="13">
        <v>40</v>
      </c>
      <c r="B43" s="31" t="s">
        <v>55</v>
      </c>
      <c r="C43" s="32" t="s">
        <v>17</v>
      </c>
      <c r="D43" s="13">
        <v>10</v>
      </c>
      <c r="E43" s="13"/>
      <c r="F43" s="35">
        <f t="shared" si="1"/>
        <v>0</v>
      </c>
      <c r="G43" s="15">
        <f t="shared" si="3"/>
        <v>0</v>
      </c>
      <c r="H43" s="15">
        <f t="shared" si="2"/>
        <v>0</v>
      </c>
    </row>
    <row r="44" spans="1:8" ht="19.5" customHeight="1" x14ac:dyDescent="0.25">
      <c r="A44" s="13">
        <v>41</v>
      </c>
      <c r="B44" s="31" t="s">
        <v>56</v>
      </c>
      <c r="C44" s="32" t="s">
        <v>17</v>
      </c>
      <c r="D44" s="13">
        <v>20</v>
      </c>
      <c r="E44" s="13"/>
      <c r="F44" s="35">
        <f t="shared" si="1"/>
        <v>0</v>
      </c>
      <c r="G44" s="15">
        <f t="shared" si="3"/>
        <v>0</v>
      </c>
      <c r="H44" s="15">
        <f t="shared" si="2"/>
        <v>0</v>
      </c>
    </row>
    <row r="45" spans="1:8" ht="55.5" customHeight="1" x14ac:dyDescent="0.25">
      <c r="A45" s="13">
        <v>42</v>
      </c>
      <c r="B45" s="33" t="s">
        <v>57</v>
      </c>
      <c r="C45" s="13" t="s">
        <v>17</v>
      </c>
      <c r="D45" s="13">
        <v>1</v>
      </c>
      <c r="E45" s="13"/>
      <c r="F45" s="35">
        <f t="shared" si="1"/>
        <v>0</v>
      </c>
      <c r="G45" s="15">
        <f t="shared" si="3"/>
        <v>0</v>
      </c>
      <c r="H45" s="15">
        <f t="shared" si="2"/>
        <v>0</v>
      </c>
    </row>
    <row r="46" spans="1:8" ht="51" x14ac:dyDescent="0.25">
      <c r="A46" s="13">
        <v>43</v>
      </c>
      <c r="B46" s="14" t="s">
        <v>58</v>
      </c>
      <c r="C46" s="13" t="s">
        <v>17</v>
      </c>
      <c r="D46" s="13">
        <v>6</v>
      </c>
      <c r="E46" s="13"/>
      <c r="F46" s="35">
        <f t="shared" si="1"/>
        <v>0</v>
      </c>
      <c r="G46" s="15">
        <f t="shared" si="3"/>
        <v>0</v>
      </c>
      <c r="H46" s="15">
        <f t="shared" si="2"/>
        <v>0</v>
      </c>
    </row>
    <row r="47" spans="1:8" ht="74.25" customHeight="1" x14ac:dyDescent="0.25">
      <c r="A47" s="13">
        <v>44</v>
      </c>
      <c r="B47" s="14" t="s">
        <v>59</v>
      </c>
      <c r="C47" s="13" t="s">
        <v>17</v>
      </c>
      <c r="D47" s="13">
        <v>1</v>
      </c>
      <c r="E47" s="13"/>
      <c r="F47" s="35">
        <f t="shared" si="1"/>
        <v>0</v>
      </c>
      <c r="G47" s="15">
        <f t="shared" si="3"/>
        <v>0</v>
      </c>
      <c r="H47" s="15">
        <f t="shared" si="2"/>
        <v>0</v>
      </c>
    </row>
    <row r="48" spans="1:8" ht="74.25" customHeight="1" x14ac:dyDescent="0.25">
      <c r="A48" s="13">
        <v>45</v>
      </c>
      <c r="B48" s="22" t="s">
        <v>60</v>
      </c>
      <c r="C48" s="21" t="s">
        <v>17</v>
      </c>
      <c r="D48" s="21">
        <v>30</v>
      </c>
      <c r="E48" s="21"/>
      <c r="F48" s="35">
        <f t="shared" si="1"/>
        <v>0</v>
      </c>
      <c r="G48" s="15">
        <f t="shared" si="3"/>
        <v>0</v>
      </c>
      <c r="H48" s="15">
        <f t="shared" si="2"/>
        <v>0</v>
      </c>
    </row>
    <row r="49" spans="1:8" ht="47.25" customHeight="1" x14ac:dyDescent="0.25">
      <c r="A49" s="13">
        <v>46</v>
      </c>
      <c r="B49" s="22" t="s">
        <v>61</v>
      </c>
      <c r="C49" s="21" t="s">
        <v>17</v>
      </c>
      <c r="D49" s="28">
        <v>1</v>
      </c>
      <c r="E49" s="20"/>
      <c r="F49" s="35">
        <f t="shared" si="1"/>
        <v>0</v>
      </c>
      <c r="G49" s="15">
        <f t="shared" si="3"/>
        <v>0</v>
      </c>
      <c r="H49" s="15">
        <f t="shared" si="2"/>
        <v>0</v>
      </c>
    </row>
    <row r="50" spans="1:8" ht="47.25" customHeight="1" x14ac:dyDescent="0.25">
      <c r="A50" s="13">
        <v>47</v>
      </c>
      <c r="B50" s="14" t="s">
        <v>62</v>
      </c>
      <c r="C50" s="13" t="s">
        <v>6</v>
      </c>
      <c r="D50" s="29">
        <v>4</v>
      </c>
      <c r="E50" s="20"/>
      <c r="F50" s="35">
        <f t="shared" si="1"/>
        <v>0</v>
      </c>
      <c r="G50" s="15">
        <f t="shared" si="3"/>
        <v>0</v>
      </c>
      <c r="H50" s="15">
        <f t="shared" si="2"/>
        <v>0</v>
      </c>
    </row>
    <row r="51" spans="1:8" ht="27.75" customHeight="1" x14ac:dyDescent="0.25">
      <c r="A51" s="13">
        <v>48</v>
      </c>
      <c r="B51" s="14" t="s">
        <v>63</v>
      </c>
      <c r="C51" s="13" t="s">
        <v>17</v>
      </c>
      <c r="D51" s="29">
        <v>1</v>
      </c>
      <c r="E51" s="20"/>
      <c r="F51" s="35">
        <f t="shared" si="1"/>
        <v>0</v>
      </c>
      <c r="G51" s="15">
        <f t="shared" si="3"/>
        <v>0</v>
      </c>
      <c r="H51" s="15">
        <f t="shared" si="2"/>
        <v>0</v>
      </c>
    </row>
    <row r="52" spans="1:8" ht="47.25" customHeight="1" x14ac:dyDescent="0.25">
      <c r="A52" s="13">
        <v>49</v>
      </c>
      <c r="B52" s="14" t="s">
        <v>64</v>
      </c>
      <c r="C52" s="13" t="s">
        <v>17</v>
      </c>
      <c r="D52" s="29">
        <v>1</v>
      </c>
      <c r="E52" s="20"/>
      <c r="F52" s="35">
        <f t="shared" si="1"/>
        <v>0</v>
      </c>
      <c r="G52" s="15">
        <f t="shared" si="3"/>
        <v>0</v>
      </c>
      <c r="H52" s="15">
        <f t="shared" si="2"/>
        <v>0</v>
      </c>
    </row>
    <row r="53" spans="1:8" ht="47.25" customHeight="1" x14ac:dyDescent="0.25">
      <c r="A53" s="13">
        <v>50</v>
      </c>
      <c r="B53" s="14" t="s">
        <v>65</v>
      </c>
      <c r="C53" s="13" t="s">
        <v>6</v>
      </c>
      <c r="D53" s="29">
        <v>1</v>
      </c>
      <c r="E53" s="20"/>
      <c r="F53" s="35">
        <f t="shared" si="1"/>
        <v>0</v>
      </c>
      <c r="G53" s="15">
        <f t="shared" si="3"/>
        <v>0</v>
      </c>
      <c r="H53" s="15">
        <f t="shared" si="2"/>
        <v>0</v>
      </c>
    </row>
    <row r="54" spans="1:8" ht="47.25" customHeight="1" thickBot="1" x14ac:dyDescent="0.3">
      <c r="A54" s="13">
        <v>51</v>
      </c>
      <c r="B54" s="27" t="s">
        <v>66</v>
      </c>
      <c r="C54" s="26" t="s">
        <v>6</v>
      </c>
      <c r="D54" s="26">
        <v>1</v>
      </c>
      <c r="E54" s="38"/>
      <c r="F54" s="36">
        <f t="shared" si="1"/>
        <v>0</v>
      </c>
      <c r="G54" s="23">
        <f t="shared" si="3"/>
        <v>0</v>
      </c>
      <c r="H54" s="23">
        <f t="shared" si="2"/>
        <v>0</v>
      </c>
    </row>
    <row r="55" spans="1:8" ht="16.5" thickBot="1" x14ac:dyDescent="0.3">
      <c r="A55" s="24"/>
      <c r="B55" s="25" t="s">
        <v>3</v>
      </c>
      <c r="C55" s="19"/>
      <c r="D55" s="19"/>
      <c r="E55" s="39" t="s">
        <v>3</v>
      </c>
      <c r="F55" s="40">
        <f>SUM(F4:F54)</f>
        <v>0</v>
      </c>
      <c r="G55" s="41"/>
      <c r="H55" s="37">
        <f>SUM(H4:H54)</f>
        <v>0</v>
      </c>
    </row>
    <row r="57" spans="1:8" x14ac:dyDescent="0.25">
      <c r="A57" s="62" t="s">
        <v>79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5"/>
  <sheetViews>
    <sheetView workbookViewId="0">
      <selection activeCell="B23" sqref="B23"/>
    </sheetView>
  </sheetViews>
  <sheetFormatPr defaultRowHeight="15" x14ac:dyDescent="0.25"/>
  <cols>
    <col min="2" max="2" width="76" customWidth="1"/>
    <col min="3" max="3" width="7.28515625" style="42" customWidth="1"/>
    <col min="4" max="4" width="6.7109375" style="42" bestFit="1" customWidth="1"/>
    <col min="5" max="5" width="12.42578125" style="42" bestFit="1" customWidth="1"/>
    <col min="6" max="6" width="15.85546875" style="42" bestFit="1" customWidth="1"/>
    <col min="7" max="8" width="18.5703125" style="42" bestFit="1" customWidth="1"/>
  </cols>
  <sheetData>
    <row r="1" spans="1:8" ht="23.25" x14ac:dyDescent="0.35">
      <c r="B1" s="8" t="s">
        <v>77</v>
      </c>
    </row>
    <row r="2" spans="1:8" ht="23.25" x14ac:dyDescent="0.35">
      <c r="B2" s="8"/>
    </row>
    <row r="3" spans="1:8" x14ac:dyDescent="0.25">
      <c r="A3" s="9" t="s">
        <v>7</v>
      </c>
      <c r="B3" s="10" t="s">
        <v>8</v>
      </c>
      <c r="C3" s="43" t="s">
        <v>9</v>
      </c>
      <c r="D3" s="43" t="s">
        <v>10</v>
      </c>
      <c r="E3" s="43" t="s">
        <v>11</v>
      </c>
      <c r="F3" s="43" t="s">
        <v>12</v>
      </c>
      <c r="G3" s="44" t="s">
        <v>13</v>
      </c>
      <c r="H3" s="44" t="s">
        <v>14</v>
      </c>
    </row>
    <row r="4" spans="1:8" ht="229.5" customHeight="1" x14ac:dyDescent="0.25">
      <c r="A4" s="13">
        <v>1</v>
      </c>
      <c r="B4" s="14" t="s">
        <v>74</v>
      </c>
      <c r="C4" s="45" t="s">
        <v>6</v>
      </c>
      <c r="D4" s="45">
        <v>2</v>
      </c>
      <c r="E4" s="45">
        <v>10</v>
      </c>
      <c r="F4" s="46">
        <f>+E4*D4</f>
        <v>20</v>
      </c>
      <c r="G4" s="47">
        <f>+E4*1.22</f>
        <v>12.2</v>
      </c>
      <c r="H4" s="47">
        <f>+G4*D4</f>
        <v>24.4</v>
      </c>
    </row>
    <row r="5" spans="1:8" x14ac:dyDescent="0.25">
      <c r="A5" s="13">
        <v>2</v>
      </c>
      <c r="B5" s="14" t="s">
        <v>67</v>
      </c>
      <c r="C5" s="45" t="s">
        <v>6</v>
      </c>
      <c r="D5" s="45">
        <v>1</v>
      </c>
      <c r="E5" s="45"/>
      <c r="F5" s="46">
        <f t="shared" ref="F5:F12" si="0">+E5*1.22</f>
        <v>0</v>
      </c>
      <c r="G5" s="47">
        <f t="shared" ref="G5:G12" si="1">+E5*1.22</f>
        <v>0</v>
      </c>
      <c r="H5" s="47">
        <f t="shared" ref="H5:H12" si="2">+G5*D5</f>
        <v>0</v>
      </c>
    </row>
    <row r="6" spans="1:8" ht="153.75" customHeight="1" x14ac:dyDescent="0.25">
      <c r="A6" s="13">
        <v>3</v>
      </c>
      <c r="B6" s="14" t="s">
        <v>68</v>
      </c>
      <c r="C6" s="45" t="s">
        <v>6</v>
      </c>
      <c r="D6" s="45">
        <v>1</v>
      </c>
      <c r="E6" s="45"/>
      <c r="F6" s="46">
        <f t="shared" si="0"/>
        <v>0</v>
      </c>
      <c r="G6" s="47">
        <f t="shared" si="1"/>
        <v>0</v>
      </c>
      <c r="H6" s="47">
        <f t="shared" si="2"/>
        <v>0</v>
      </c>
    </row>
    <row r="7" spans="1:8" ht="51" x14ac:dyDescent="0.25">
      <c r="A7" s="13">
        <v>5</v>
      </c>
      <c r="B7" s="14" t="s">
        <v>69</v>
      </c>
      <c r="C7" s="45"/>
      <c r="D7" s="45"/>
      <c r="E7" s="45"/>
      <c r="F7" s="46">
        <f t="shared" si="0"/>
        <v>0</v>
      </c>
      <c r="G7" s="47">
        <f t="shared" si="1"/>
        <v>0</v>
      </c>
      <c r="H7" s="47">
        <f t="shared" si="2"/>
        <v>0</v>
      </c>
    </row>
    <row r="8" spans="1:8" ht="51" x14ac:dyDescent="0.25">
      <c r="A8" s="13">
        <v>5</v>
      </c>
      <c r="B8" s="14" t="s">
        <v>70</v>
      </c>
      <c r="C8" s="45" t="s">
        <v>6</v>
      </c>
      <c r="D8" s="45">
        <v>1</v>
      </c>
      <c r="E8" s="45"/>
      <c r="F8" s="46">
        <f t="shared" si="0"/>
        <v>0</v>
      </c>
      <c r="G8" s="47">
        <f t="shared" si="1"/>
        <v>0</v>
      </c>
      <c r="H8" s="47">
        <f t="shared" si="2"/>
        <v>0</v>
      </c>
    </row>
    <row r="9" spans="1:8" ht="51" x14ac:dyDescent="0.25">
      <c r="A9" s="13">
        <v>6</v>
      </c>
      <c r="B9" s="14" t="s">
        <v>71</v>
      </c>
      <c r="C9" s="45" t="s">
        <v>6</v>
      </c>
      <c r="D9" s="45">
        <v>1</v>
      </c>
      <c r="E9" s="45"/>
      <c r="F9" s="46">
        <f t="shared" si="0"/>
        <v>0</v>
      </c>
      <c r="G9" s="47">
        <f t="shared" si="1"/>
        <v>0</v>
      </c>
      <c r="H9" s="47">
        <f t="shared" si="2"/>
        <v>0</v>
      </c>
    </row>
    <row r="10" spans="1:8" ht="76.5" x14ac:dyDescent="0.25">
      <c r="A10" s="13">
        <v>7</v>
      </c>
      <c r="B10" s="14" t="s">
        <v>72</v>
      </c>
      <c r="C10" s="45" t="s">
        <v>6</v>
      </c>
      <c r="D10" s="45">
        <v>1</v>
      </c>
      <c r="E10" s="48"/>
      <c r="F10" s="46">
        <f t="shared" si="0"/>
        <v>0</v>
      </c>
      <c r="G10" s="47">
        <f t="shared" si="1"/>
        <v>0</v>
      </c>
      <c r="H10" s="47">
        <f t="shared" si="2"/>
        <v>0</v>
      </c>
    </row>
    <row r="11" spans="1:8" x14ac:dyDescent="0.25">
      <c r="A11" s="13">
        <v>8</v>
      </c>
      <c r="B11" s="14" t="s">
        <v>73</v>
      </c>
      <c r="C11" s="45" t="s">
        <v>6</v>
      </c>
      <c r="D11" s="45">
        <v>1</v>
      </c>
      <c r="E11" s="49"/>
      <c r="F11" s="46">
        <f t="shared" si="0"/>
        <v>0</v>
      </c>
      <c r="G11" s="47">
        <f t="shared" si="1"/>
        <v>0</v>
      </c>
      <c r="H11" s="47">
        <f t="shared" si="2"/>
        <v>0</v>
      </c>
    </row>
    <row r="12" spans="1:8" ht="39" thickBot="1" x14ac:dyDescent="0.3">
      <c r="A12" s="57">
        <v>9</v>
      </c>
      <c r="B12" s="58" t="s">
        <v>75</v>
      </c>
      <c r="C12" s="59" t="s">
        <v>17</v>
      </c>
      <c r="D12" s="60">
        <v>300</v>
      </c>
      <c r="E12" s="50"/>
      <c r="F12" s="51">
        <f t="shared" si="0"/>
        <v>0</v>
      </c>
      <c r="G12" s="52">
        <f t="shared" si="1"/>
        <v>0</v>
      </c>
      <c r="H12" s="52">
        <f t="shared" si="2"/>
        <v>0</v>
      </c>
    </row>
    <row r="13" spans="1:8" ht="15.75" thickBot="1" x14ac:dyDescent="0.3">
      <c r="E13" s="53" t="s">
        <v>3</v>
      </c>
      <c r="F13" s="54">
        <f>SUM(F4:F12)</f>
        <v>20</v>
      </c>
      <c r="G13" s="55">
        <f>SUM(G4:G12)</f>
        <v>12.2</v>
      </c>
      <c r="H13" s="56"/>
    </row>
    <row r="15" spans="1:8" x14ac:dyDescent="0.25">
      <c r="A15" s="6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Rekapitulacija</vt:lpstr>
      <vt:lpstr>Sklop 1-Dobava ozvoč. in osvet.</vt:lpstr>
      <vt:lpstr>Sklop 2-prireditveni oder,stoli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Igor Krzisnik</dc:creator>
  <cp:keywords/>
  <dc:description/>
  <cp:lastModifiedBy>Jana Oblak</cp:lastModifiedBy>
  <cp:revision/>
  <dcterms:created xsi:type="dcterms:W3CDTF">2021-03-03T11:11:09Z</dcterms:created>
  <dcterms:modified xsi:type="dcterms:W3CDTF">2021-09-10T10:09:52Z</dcterms:modified>
  <cp:category/>
  <cp:contentStatus/>
</cp:coreProperties>
</file>