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W:\JAVNA NAROČILA\07 UPS-2\02 POPIS DEL\POPRAVEK_15_2_2021\"/>
    </mc:Choice>
  </mc:AlternateContent>
  <xr:revisionPtr revIDLastSave="0" documentId="13_ncr:1_{8527CAA0-7807-41DE-A2C3-09BA38940E7D}" xr6:coauthVersionLast="46" xr6:coauthVersionMax="46" xr10:uidLastSave="{00000000-0000-0000-0000-000000000000}"/>
  <bookViews>
    <workbookView xWindow="-120" yWindow="-120" windowWidth="29040" windowHeight="15840" tabRatio="672" xr2:uid="{00000000-000D-0000-FFFF-FFFF00000000}"/>
  </bookViews>
  <sheets>
    <sheet name="SKUPNA REKAPITULACIJA" sheetId="1" r:id="rId1"/>
    <sheet name="Vodovod V1" sheetId="2" r:id="rId2"/>
    <sheet name="Vodovod V2" sheetId="3" r:id="rId3"/>
    <sheet name="AB JAŠEK " sheetId="4" r:id="rId4"/>
    <sheet name="PREČRPALNICA BREBOVNICA" sheetId="5" r:id="rId5"/>
    <sheet name="NN PRIKLJUČEK Č1" sheetId="6" r:id="rId6"/>
    <sheet name="ELEKT. INŠT. PP B" sheetId="7" r:id="rId7"/>
  </sheets>
  <externalReferences>
    <externalReference r:id="rId8"/>
  </externalReferences>
  <definedNames>
    <definedName name="_xlnm.Print_Area" localSheetId="3">'AB JAŠEK '!$A$1:$F$191</definedName>
    <definedName name="_xlnm.Print_Area" localSheetId="6">'ELEKT. INŠT. PP B'!$B$1:$G$145</definedName>
    <definedName name="_xlnm.Print_Area" localSheetId="5">'NN PRIKLJUČEK Č1'!$B$1:$G$122</definedName>
    <definedName name="_xlnm.Print_Area" localSheetId="4">'PREČRPALNICA BREBOVNICA'!$A$1:$F$525</definedName>
    <definedName name="_xlnm.Print_Area" localSheetId="0">'SKUPNA REKAPITULACIJA'!$A$1:$F$47</definedName>
    <definedName name="_xlnm.Print_Area" localSheetId="1">'Vodovod V1'!$A$1:$F$426</definedName>
    <definedName name="_xlnm.Print_Area" localSheetId="2">'Vodovod V2'!$A$1:$F$465</definedName>
    <definedName name="_xlnm.Print_Titles" localSheetId="3">'AB JAŠEK '!$35:$36</definedName>
    <definedName name="_xlnm.Print_Titles" localSheetId="4">'PREČRPALNICA BREBOVNICA'!$44:$45</definedName>
    <definedName name="_xlnm.Print_Titles" localSheetId="1">'Vodovod V1'!$36:$37</definedName>
    <definedName name="_xlnm.Print_Titles" localSheetId="2">'Vodovod V2'!$36:$37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31" i="5" l="1"/>
  <c r="C2" i="7" l="1"/>
  <c r="D79" i="3" l="1"/>
  <c r="D83" i="6" l="1"/>
  <c r="D79" i="6"/>
  <c r="F45" i="5" l="1"/>
  <c r="F118" i="5"/>
  <c r="D149" i="5"/>
  <c r="F152" i="5"/>
  <c r="F153" i="5"/>
  <c r="D158" i="5"/>
  <c r="D160" i="5"/>
  <c r="D162" i="5"/>
  <c r="D189" i="5"/>
  <c r="F243" i="5"/>
  <c r="D263" i="5"/>
  <c r="D265" i="5"/>
  <c r="F308" i="5"/>
  <c r="F311" i="5"/>
  <c r="F312" i="5"/>
  <c r="F313" i="5"/>
  <c r="F314" i="5"/>
  <c r="F367" i="5"/>
  <c r="F368" i="5"/>
  <c r="F396" i="5"/>
  <c r="F397" i="5"/>
  <c r="F452" i="5"/>
  <c r="F453" i="5"/>
  <c r="F462" i="5"/>
  <c r="F463" i="5"/>
  <c r="F474" i="5"/>
  <c r="F475" i="5"/>
  <c r="F512" i="5"/>
  <c r="F513" i="5"/>
  <c r="D158" i="4" l="1"/>
  <c r="F36" i="4"/>
  <c r="F454" i="3" l="1"/>
  <c r="F453" i="3"/>
  <c r="F426" i="3"/>
  <c r="F393" i="3"/>
  <c r="F356" i="3"/>
  <c r="F355" i="3"/>
  <c r="F354" i="3"/>
  <c r="F353" i="3"/>
  <c r="F352" i="3"/>
  <c r="F351" i="3"/>
  <c r="F269" i="3"/>
  <c r="F268" i="3"/>
  <c r="F267" i="3"/>
  <c r="F266" i="3"/>
  <c r="F265" i="3"/>
  <c r="F264" i="3"/>
  <c r="F256" i="3"/>
  <c r="F255" i="3"/>
  <c r="F185" i="3"/>
  <c r="F148" i="3"/>
  <c r="F147" i="3"/>
  <c r="F133" i="3"/>
  <c r="F132" i="3"/>
  <c r="F123" i="3"/>
  <c r="D110" i="3"/>
  <c r="D106" i="3"/>
  <c r="F37" i="3"/>
  <c r="F333" i="2" l="1"/>
  <c r="F332" i="2"/>
  <c r="F331" i="2"/>
  <c r="F330" i="2"/>
  <c r="F329" i="2"/>
  <c r="F327" i="2"/>
  <c r="F316" i="2"/>
  <c r="F315" i="2"/>
  <c r="F314" i="2"/>
  <c r="F260" i="2"/>
  <c r="F259" i="2"/>
  <c r="F258" i="2"/>
  <c r="F257" i="2"/>
  <c r="F256" i="2"/>
  <c r="F254" i="2"/>
  <c r="F240" i="2"/>
  <c r="F239" i="2"/>
  <c r="F179" i="2"/>
  <c r="F163" i="2"/>
  <c r="D162" i="2"/>
  <c r="D141" i="2"/>
  <c r="F131" i="2"/>
  <c r="D126" i="2"/>
  <c r="F73" i="2"/>
  <c r="F72" i="2"/>
  <c r="F37" i="2"/>
  <c r="F22" i="2"/>
  <c r="F20" i="2"/>
  <c r="F18" i="2"/>
  <c r="F16" i="2"/>
  <c r="F14" i="2"/>
  <c r="F12" i="2"/>
</calcChain>
</file>

<file path=xl/sharedStrings.xml><?xml version="1.0" encoding="utf-8"?>
<sst xmlns="http://schemas.openxmlformats.org/spreadsheetml/2006/main" count="2189" uniqueCount="797">
  <si>
    <t>Investitor: OBČINA GORENJA VAS - POLJANE</t>
  </si>
  <si>
    <t>Objekt: VODOVOD TODRAŽ - LUČINE</t>
  </si>
  <si>
    <t>DDV 22%</t>
  </si>
  <si>
    <t>1.</t>
  </si>
  <si>
    <t>2.</t>
  </si>
  <si>
    <t>3.</t>
  </si>
  <si>
    <t>4.</t>
  </si>
  <si>
    <t>5.</t>
  </si>
  <si>
    <t>6.</t>
  </si>
  <si>
    <t>VODOVOD V1</t>
  </si>
  <si>
    <t>7.</t>
  </si>
  <si>
    <t>ELEKTROINŠTALACIJA OBJEKTA PREČRPALNICE</t>
  </si>
  <si>
    <t>SKUPAJ VREDNOST PROJEKTA:</t>
  </si>
  <si>
    <t>Ponudnik:</t>
  </si>
  <si>
    <t>Datum:</t>
  </si>
  <si>
    <t>Žig in podpis ponudnika</t>
  </si>
  <si>
    <t>Del objekta: Vodovod V1</t>
  </si>
  <si>
    <t>REKAPITULACIJA STROŠKOV:</t>
  </si>
  <si>
    <t>I.</t>
  </si>
  <si>
    <t>Pripravljalna in obnovitvena dela</t>
  </si>
  <si>
    <t>II.</t>
  </si>
  <si>
    <t>Zemeljska dela</t>
  </si>
  <si>
    <t>III.</t>
  </si>
  <si>
    <t>Cestarska dela</t>
  </si>
  <si>
    <t>IV.</t>
  </si>
  <si>
    <t>Gradbena dela</t>
  </si>
  <si>
    <t>V.</t>
  </si>
  <si>
    <t>Vodovodni material</t>
  </si>
  <si>
    <t>VI.</t>
  </si>
  <si>
    <t>Montažna dela</t>
  </si>
  <si>
    <t>VII.</t>
  </si>
  <si>
    <t>Splošne postavke</t>
  </si>
  <si>
    <t>SKUPAJ VREDNOST DEL:</t>
  </si>
  <si>
    <t>+DDV 22%</t>
  </si>
  <si>
    <t>SKUPAJ VREDNOST DEL (z DDV) -  VODOVOD 1:</t>
  </si>
  <si>
    <t>SPLOŠNE OPOMBE: 
* Nepredvidena dela naročita naročnik in nadzorni organ. Izvajalec je dolžan sporočiti ceno za enoto izdelka pred izvedbo del. Brez soglasja naročnika in nadzora se nepredvidenih del ne sme izvesti!
* Za vse stalne in začasne deponije materiala odgovarja izvajalec sam. V ceni za enoto je potrebno upoštevati strošek stalne oziroma začasne deponije. Deponiranje mora biti urejeno v skladu z veljavno zakonodajo.
* V popisih ali grafičnih prilogah so pri določenih pozicijah navedena komercialna imena posameznih proizvodov (zaradi ustreznejšega opisa).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 V enotnih cenah je vedno  potrebno zajeti dobavo, izdelavo, montažo in ves vezni ter pritrdilni material za navedeno postavko, četudi tekst postavke eksplicitno ne navaja tega.</t>
  </si>
  <si>
    <t xml:space="preserve">Št. </t>
  </si>
  <si>
    <t>Opis</t>
  </si>
  <si>
    <t>Enota</t>
  </si>
  <si>
    <t>Količina</t>
  </si>
  <si>
    <t>Cena na enoto 
[EUR]</t>
  </si>
  <si>
    <t>Vrednost brez DDV [EUR]</t>
  </si>
  <si>
    <t>POPIS DELA ZA VODOVOD V1</t>
  </si>
  <si>
    <t>Priprava gradbišča v dolžini L=1.241,16 m, odstranitev eventuelnih ovir in utrditev delovnega platoja. Po končanih delih se gradbišče pospravi in vzpostavi v prvotno stanje. Obračun po dejanskih stroških.</t>
  </si>
  <si>
    <t>1.1</t>
  </si>
  <si>
    <t xml:space="preserve">Priprava </t>
  </si>
  <si>
    <t>m'</t>
  </si>
  <si>
    <t>1.2</t>
  </si>
  <si>
    <t>Vzpostavitev v prvotno stanje</t>
  </si>
  <si>
    <t>2</t>
  </si>
  <si>
    <t xml:space="preserve">Zakoličenje osi vodovoda z zavarovanjem osi ter oznako horizontalnih in vertikalnih lomov, oznako vozlišč in odcepov ter zakoličba mesta prevezave na obstoječi vodovod. </t>
  </si>
  <si>
    <t>3</t>
  </si>
  <si>
    <t>Postavitev gradbenih profilov na mestih horizontalnih in vertikalnih lomov zakoličene osi trase ter določitev nivoja za merjenje globine izkopa in polaganje vodovoda.</t>
  </si>
  <si>
    <t>kos</t>
  </si>
  <si>
    <t>4</t>
  </si>
  <si>
    <t>Zakoličba in oznaka križanja obstoječih komunalnih vodov s strani predstavnikov prizadetih komunalnih organizacij. Obračun po dejanskih stroških.</t>
  </si>
  <si>
    <t>5</t>
  </si>
  <si>
    <t>Izvedba križanj projektiranega vodovooda z obstoječimi komunalnimi vodi in zaščita vodov pod nadzorom ter skladno s soglasji upravljalca vodov, vključno z obnovo opozorilnih trakov. Geodetski posnetek križanj in vnos v GIS sistem upravljalca. Obračun po dejanskih stroških.</t>
  </si>
  <si>
    <t>6</t>
  </si>
  <si>
    <t>Ponovna vzpostavitev porušenih mejnikov in geodetskih točk po končanih gradbenih delih - ocena.</t>
  </si>
  <si>
    <t>7</t>
  </si>
  <si>
    <t>Izdelava provizoričnih dostopov do objektov preko izkopanih jarkov iz lesenih plohov debeline 5 cm. Na provizoričnih dostopih se izvede ograja iz desk in tramov. Material se večkrat uporabi.</t>
  </si>
  <si>
    <t>8</t>
  </si>
  <si>
    <t>Stroški čiščenja in vzdrževanja cestišča v času gradnje.</t>
  </si>
  <si>
    <t>9</t>
  </si>
  <si>
    <t>Črpanje vode iz gradbene jame oziroma jarka v času izkopa in montaže vodovoda, vključno z ustreznim črpalnim in pogonskim agregatom ter vsemi spremljajočimi deli. Izvedbo z vpisom v gradbeni dnevnik potrdi nadzorni organ, obračuna se po dejanskih količinah.</t>
  </si>
  <si>
    <t>ura</t>
  </si>
  <si>
    <t>10</t>
  </si>
  <si>
    <t>Demontaža in ponovna namestitev plastičnega cestnega smernika (tip A) votlega prereza, z odsevnikom iz umetne snovi, višina: 750 mm.</t>
  </si>
  <si>
    <t>11</t>
  </si>
  <si>
    <t>Rušenje betonskih robnikov 15/25 cm skupaj s pripadajočim betonom obbetoniranja, vključno z nakladanjem in odvozom na odlagališče gradbenih odpadkov, vključno s stroški deponiranja. (Rušenje se izvaja na območju prepustov državne ceste).</t>
  </si>
  <si>
    <t>12</t>
  </si>
  <si>
    <t>13</t>
  </si>
  <si>
    <t>Rušenje obstoječega obcestnega jarka iz kamnometa v betonu, debeline do 30 cm, vključno z nakladanjem in odvozom na odlagališče gradbenih odpadkov, vključno s stroški deponiranja. Po končani gradnji se jarek obnovi in vrne v prvotno stanje.</t>
  </si>
  <si>
    <t>m2</t>
  </si>
  <si>
    <t>14</t>
  </si>
  <si>
    <t>Strojno rezanje asfaltne plasti debeline do 12cm, vključno z zarisovanjem in vso pripravo.</t>
  </si>
  <si>
    <t>m1</t>
  </si>
  <si>
    <t>15</t>
  </si>
  <si>
    <t xml:space="preserve">Strojno rezkanje fine plasti asfalta v debelini 4cm, širini 50cm, vključno z zarisovanjem, pripravo, nakladanjem in odvozom na odlagališče gradbenih odpadkov, vključno s stroški deponiranja. (Rezkanje se izvaja na območju prepustov državne ceste). </t>
  </si>
  <si>
    <t>16</t>
  </si>
  <si>
    <t>Porušitev in odstranitev asfaltne plasti v debelini 10 cm, vključno z nakladanjem in odvozom na stalno gradbeno deponijo, razkladanjem ter planiranjem na deponiji, vključno s takso.</t>
  </si>
  <si>
    <t>17</t>
  </si>
  <si>
    <t>Porušitev in odstranitev makadamskega vozišča v debelini do 20 cm z nakladanjem, odvozom na stalno gradbeno deponijo , z razkladanjem in planiranjem na deponiji vključno s takso.</t>
  </si>
  <si>
    <t>18</t>
  </si>
  <si>
    <t>Izdelava elaborata in pridobitev dovoljenja za zaporo državne ceste, vključno z ureditvijo prometnega režima v času gradnje z obvestili, zavarovanje gradbene jame in gradbišča ter postavitev začasne prometne signalizacije. Po končanih delih se prometna signalizacija odstrani in prometni režim vzpostavi v prvotno stanje. Obračun po dejanskih stroških.</t>
  </si>
  <si>
    <t>kpl</t>
  </si>
  <si>
    <t>19</t>
  </si>
  <si>
    <t>Dodatna nepredvidena dela (10%)</t>
  </si>
  <si>
    <t>%</t>
  </si>
  <si>
    <t>SKUPAJ PRIPRAVLJALNA IN OBNOVITVENA DELA:</t>
  </si>
  <si>
    <t>OPOMBA: Vsi izkopi in transporti izkopanih materialov so izračunani po prostornini zemljine v raščenem stanju. Vsi zasipi materialov so izračunani po prostornini zemljine v vgrajenem in utrjenem stanju! Za vse postavke, ki zajemajo zasipni material velja, da je potrebno v ceni na enoto vkalkulirati nabavno ceno, prevoz, razkladanje in prenos do mesta vgradnje ter vgrajevanje oziroma polaganje!</t>
  </si>
  <si>
    <t>1</t>
  </si>
  <si>
    <t xml:space="preserve">Površinski odkop humusnega oz. zemljine II. ktg.  debeline 10-15 cm z odrezom in odstranitvijo zgornje plasti travne ruše ter odrivom do 10 m od roba izkopa. </t>
  </si>
  <si>
    <t>m3</t>
  </si>
  <si>
    <t>Površinski odkop humusnega sloja debeline 10-15 cm z odrezom in odstranitvijo zgornje plasti travne ruše, nakladanjem na kamion, odvozom na začasno gradbeno deponijo za kasnejšo ponovno uporabo pri humusiranju.</t>
  </si>
  <si>
    <t xml:space="preserve">Kombinirani izkop jarka v zemljini III-IV. Ktg  z odlaganjem materiala 1,0 m od roba izkopa. Brežine izkopov se izvajajo v naklonu 75°: </t>
  </si>
  <si>
    <t>3.1.</t>
  </si>
  <si>
    <t xml:space="preserve"> - globina izkopa do 2m:</t>
  </si>
  <si>
    <t>3.2.</t>
  </si>
  <si>
    <t xml:space="preserve"> - globina izkopa do 2 - 4 m:</t>
  </si>
  <si>
    <t xml:space="preserve">Ročni izkop jarka oz. odkop obstoječih inštalacij in križanja, v terenu III. Ktg. z odlaganjem materiala 1,0 m od roba izkopa. </t>
  </si>
  <si>
    <t>Kombinirani izkop jarka v zemljini III-IV. ktg. z nakladanjem na kamion in odvozom materiala na trajno gradbeno deponijo, vključno z razkladanjem, razprostiranjem in plačilom takse. Brežine izkopov se izvajajo v naklonu 75°  brez razpiranja in 90° z razpiranjem.</t>
  </si>
  <si>
    <t>5.1.</t>
  </si>
  <si>
    <t xml:space="preserve"> - globina izkopa do 2m, </t>
  </si>
  <si>
    <t>5.2.</t>
  </si>
  <si>
    <t xml:space="preserve"> - globina izkopa do 2 - 4 m, </t>
  </si>
  <si>
    <t>Strojno pikiranje zemljini V. ktg. z nakladanjem na kamion in odvozom materiala na trajno gradbeno deponijo, vključno z razkladanjem, razprostiranjem in plačilom takse. Brežine izkopov se izvajajo v naklonu 75°  brez razpiranja, in 90° v zemljini V. ktg.</t>
  </si>
  <si>
    <t>Nakladanje na kamion in odvoz viška materiala na trajno gradbeno deponijo, vključno z razkladanjem, razprostiranjem in plačilom takse.</t>
  </si>
  <si>
    <t>Nabava, montaža in demontaža dvostranskega vertikalnega varovalnega opaža za razpiranje sten izkopa po tehnologiji izvajalca.</t>
  </si>
  <si>
    <t xml:space="preserve">Izvedba prečkanja vodovoda z manjšim potokom (2x: T31 in T39) z nabavo, transportom in vgradnjo lomljenca. Na mestu prečkanja se izvede zaščita brežin s kamnometom v betonu  C12/15, velikost kamnov do d=30 cm.  </t>
  </si>
  <si>
    <t>Ročno planiranje in utrjevanje dna jarka s točnostjo +/- 1 cm po celotni širini jarka v projektiranem padcu.</t>
  </si>
  <si>
    <t xml:space="preserve">Dobava kamnitega drobljenca KD 0-8 mm in izdelava temeljne plasti posteljice debeline 10 cm, s planiranjem in strojnim utrjevanjem do 98% trdnosti po standardnem Proktorjevem postopku. Natančnost izdelave posteljice je +/- 1cm. </t>
  </si>
  <si>
    <t>Strojni zasip jarka z ustreznim izkopanim materialom, z izločevanjem kamenja nad fi 10 cm oz. po navodilih nadzora, s komprimacijo v plasteh do predpisane zbitosti 92% za zelene površine (po standardnem Proktojevem postopku), skupaj z  dovozom materiala iz začasne deponije.</t>
  </si>
  <si>
    <t>20</t>
  </si>
  <si>
    <t>Odvoz viška izkopanega materiala na trajno deponijo, z nakladanjem, razkladanjem, razprostiranjem in plačilom takse. Vključeni so vsi stroški deponiranja.</t>
  </si>
  <si>
    <t>21</t>
  </si>
  <si>
    <t>Nabava, transport in vgraditev nevezane nosilne plasti zmrzlinsko odpornega drobljenca KD 0-32, v debelini 30 cm z uvaljanjem in utrjevanjem do predpisane zbitosti do 98% po standardnem Proktorjevem postopku.</t>
  </si>
  <si>
    <t>22</t>
  </si>
  <si>
    <t>Nabava, transport in vgraditev nevezane nosilne plasti zmrzlinsko odpornega drobljenca KD 0-64, v debelini 30 cm z uvaljanjem in utrjevanjem do predpisane zbitosti do 98% po standardnem Proktorjevem postopku.</t>
  </si>
  <si>
    <t>23</t>
  </si>
  <si>
    <t>Izdelava zgornje nevezane nosilne plasti enakozrnatega drobljenca iz kamnine, frakcije KD 0-16 mm (makadamsko vozišče), v debelini do 10 cm.</t>
  </si>
  <si>
    <t>24</t>
  </si>
  <si>
    <t xml:space="preserve">Valjanje in izdelava finega planuma ceste, vključno s z dodajanjem nasipa iz KD 0-8mm, debeline do 5cm, vključno z utrjevanjem do zahtevane nosilnosti Ev2=100 MPa  ter fina priprava pred asfaltiranjem. </t>
  </si>
  <si>
    <t>25</t>
  </si>
  <si>
    <t>Izdelava meritev zbitosti zasipa na območju ceste z izdelavo končnega poročila s strani pooblaščene organizacije.</t>
  </si>
  <si>
    <t>26</t>
  </si>
  <si>
    <t>Izdelava zgornje zaključne plasti gozdne ceste v debelini 10 - 15 cm. Vgradi se primeren izkopani material, katerega se strojno planira in primerno utrdi.</t>
  </si>
  <si>
    <t>27</t>
  </si>
  <si>
    <t>Nalaganje in dovoz humusa iz gradbiščne deponije ter humusiranje travnih površin s poprej odstranjenim humusom ter razplaniranje viška humusa ob trasi.</t>
  </si>
  <si>
    <t>28</t>
  </si>
  <si>
    <t>Planiranje zelenih površin, grabljenje kamenja, fino planiranje ter  sejanje s travnim semenom in gnojenje.</t>
  </si>
  <si>
    <t>29</t>
  </si>
  <si>
    <t>Planiranje in čiščenje terena - gradbišča po končani gradnji ter vzpostavitev prvotnega stanja.</t>
  </si>
  <si>
    <t>30</t>
  </si>
  <si>
    <t>SKUPAJ ZEMELJSKA DELA:</t>
  </si>
  <si>
    <t>Dobava, transport  in vgradnja ravnih betonskih cestnih robnikov 15/25 cm z betonskim temeljem. Robniki so izdelani iz zmrzlinsko odpornega betona XF4 in stopnje obrusa XB2.</t>
  </si>
  <si>
    <t>Pobrizg podlage pred asfaltiranjem z bitumensko emulzijo 0.4kg/m2.</t>
  </si>
  <si>
    <t>Izdelava obrabne in zaporne plasti bituminizirane zmesi AC 11 surf B 70/100 A3 v debelini 4 cm</t>
  </si>
  <si>
    <t>Izdelava nosilne plasti bituminizirane zmesi 
AC 22 base B 50/70 A3, Z5,  v debelini 8 cm</t>
  </si>
  <si>
    <t>Utrditev bankin s posipanjem s KD 0-16mm, širine 50cm, v debelini 10 cm, vključno z razgrinjanjem, finim planiranjem in utrjevanjem.</t>
  </si>
  <si>
    <t>SKUPAJ CESTARSKA DELA:</t>
  </si>
  <si>
    <t>Obbetoniranje odcepov, hidrantov, zasunov, odzračevalnih garnitur, lokov in redukcij ter podbetoniranje NL elementov v jaških, z betonom C16/20, z dodatkom steklene mikroarmature in s porabo betona do 0.15-0.40 m3/kos.</t>
  </si>
  <si>
    <t>SKUPAJ GRADBENA DELA:</t>
  </si>
  <si>
    <t xml:space="preserve">OPOMBA:
Cena dobave vodovodnega materiala (cevi, fazonski kosi, armature) vključujejo ceno transporta FCO gradbiščna deponija vodovodnega materiala ter ves potrebni nerjavni spojni in tesnilni material. </t>
  </si>
  <si>
    <t>V.1</t>
  </si>
  <si>
    <t>Vodovodne cevi</t>
  </si>
  <si>
    <t>Cevi PE100 d110, (SIST EN 12201, SDR17) z dodatno zunanjo zaščito proti abraziji, za uvlačenje v vodeno vrtino - naprimer EGEPLAST SLM ali enakovredno. UPOŠTEVANO V POSTAVKAH PODVRTAVANJA!</t>
  </si>
  <si>
    <t>V.2</t>
  </si>
  <si>
    <t>Fazonski kosi in elementi</t>
  </si>
  <si>
    <t>Spojni kos s prirobnico in obojko. Standard spoj ali enakovredno.</t>
  </si>
  <si>
    <t>E 80</t>
  </si>
  <si>
    <t>E 100</t>
  </si>
  <si>
    <t>Spojni kos s prirobnico.</t>
  </si>
  <si>
    <t>2.1</t>
  </si>
  <si>
    <t>F 80</t>
  </si>
  <si>
    <t>2.2</t>
  </si>
  <si>
    <t>F 100</t>
  </si>
  <si>
    <t>Spojni kos z dvema prirobnicama.</t>
  </si>
  <si>
    <t>3.1</t>
  </si>
  <si>
    <t>FF 50, L=300 mm</t>
  </si>
  <si>
    <t>3.2</t>
  </si>
  <si>
    <t>FF 80, L=500 mm</t>
  </si>
  <si>
    <t>3.3</t>
  </si>
  <si>
    <t>FF 80, L=1000 mm</t>
  </si>
  <si>
    <t>3.4</t>
  </si>
  <si>
    <t>FF 80, L=1600 mm</t>
  </si>
  <si>
    <t>Lok z vrtljivo prirobnico.</t>
  </si>
  <si>
    <t>4.1</t>
  </si>
  <si>
    <t xml:space="preserve">FFQ 80 - 90° </t>
  </si>
  <si>
    <t>4.2</t>
  </si>
  <si>
    <t xml:space="preserve">FFK 100 - 45° </t>
  </si>
  <si>
    <t>4.3</t>
  </si>
  <si>
    <t xml:space="preserve">FFK 100 - 22,5° </t>
  </si>
  <si>
    <t>Račja noga z vrtljivo prirobnico</t>
  </si>
  <si>
    <t>N 80</t>
  </si>
  <si>
    <t>T prirobnični kos za odcep</t>
  </si>
  <si>
    <t>6.1</t>
  </si>
  <si>
    <t>T 100 / 50</t>
  </si>
  <si>
    <t>6.2</t>
  </si>
  <si>
    <t>T 100 / 80</t>
  </si>
  <si>
    <t>Žabji pokrov z betonsko iztočno glavo</t>
  </si>
  <si>
    <t>DN 80</t>
  </si>
  <si>
    <t>Obojčni lok. Standardni spoj ali enakovredno.</t>
  </si>
  <si>
    <t>8.1</t>
  </si>
  <si>
    <t xml:space="preserve">MMQ 100 - 90° </t>
  </si>
  <si>
    <t>8.2</t>
  </si>
  <si>
    <t xml:space="preserve">MMK 100 - 45° </t>
  </si>
  <si>
    <t>8.3</t>
  </si>
  <si>
    <t xml:space="preserve">MMK 100 - 22,5° </t>
  </si>
  <si>
    <t>8.4</t>
  </si>
  <si>
    <t xml:space="preserve">MMK 100 - 11,25° </t>
  </si>
  <si>
    <t>Obojčni T kos s prirobničnim odcepom. Standardni spoj ali enakovredno</t>
  </si>
  <si>
    <t>9.1</t>
  </si>
  <si>
    <t>MMA 100 / 50</t>
  </si>
  <si>
    <t>9.2</t>
  </si>
  <si>
    <t>MMA 100 / 80</t>
  </si>
  <si>
    <t>Spojni kos - cev brez obojke</t>
  </si>
  <si>
    <t>vmesni kos NL DN 100, L=500 mm</t>
  </si>
  <si>
    <t>Spojni kos - prirobnična enojna spojka za PE cev</t>
  </si>
  <si>
    <t>d110</t>
  </si>
  <si>
    <t>12.1</t>
  </si>
  <si>
    <t>cestna kapa za zasun</t>
  </si>
  <si>
    <t>12.2</t>
  </si>
  <si>
    <t>cestna kapa za odzračne garniture</t>
  </si>
  <si>
    <t>Vgradna teleskopska garnitura za zasune</t>
  </si>
  <si>
    <t>13.1</t>
  </si>
  <si>
    <t>DN 80 (h=0,7 - 1,1 m)</t>
  </si>
  <si>
    <t>13.2</t>
  </si>
  <si>
    <t>DN 80 (h=1,2 - 2,0 m)</t>
  </si>
  <si>
    <t>13.3</t>
  </si>
  <si>
    <t>DN 100 (h=1,2 - 2,0 m)</t>
  </si>
  <si>
    <t>V.3</t>
  </si>
  <si>
    <t>Vodovodne armature</t>
  </si>
  <si>
    <t>Ploščati zasun, naprimer Euro 20 - tip 23 ali enakovredno.</t>
  </si>
  <si>
    <t>Z 80 (PN10)</t>
  </si>
  <si>
    <t>Z 100 (PN 10)</t>
  </si>
  <si>
    <t>SKUPAJ VODOVODNI MATERIAL:</t>
  </si>
  <si>
    <t>Priprava gradbiščne deponije vodovodnih cevi in zavarovanje vodovodnega materiala.</t>
  </si>
  <si>
    <t>Prenos in razvoz vodovodnega materiala iz deponije do mesta vgradnje, spuščanje in polaganje na predhodno pripravljeno peščeno posteljico v izkopanem jarku ter poravnanje v vertikalni in horizontalni smeri.</t>
  </si>
  <si>
    <t>vodovodne cevi NL DN 80</t>
  </si>
  <si>
    <t>vodovodne cevi NL DN 100</t>
  </si>
  <si>
    <t>2.3</t>
  </si>
  <si>
    <t>fazonski kosi in armature</t>
  </si>
  <si>
    <t>Montaža cevi iz nodularne litine po navodilih proizvajalca ter dokončna obdelava in zaščita spojev.</t>
  </si>
  <si>
    <t>NL DN 100</t>
  </si>
  <si>
    <t>Montaža  fazonskih kosov  po priloženih montažnih shemah ter dokončna obdelava in zaščita spojev.</t>
  </si>
  <si>
    <t xml:space="preserve">Montaža EV zasuna z vgradno teleskopsko garnituro, vključno z vgradnjo betonske podložke ter postavitvijo cestne kape na končno niveleto terena ali cestišča. </t>
  </si>
  <si>
    <t>7.1</t>
  </si>
  <si>
    <t>Z 80</t>
  </si>
  <si>
    <t>7.2</t>
  </si>
  <si>
    <t>Z 100</t>
  </si>
  <si>
    <t xml:space="preserve">Montaža zračnika - podzemna izvedba,  vključno s postavitvijo cestne kape ter betonske podložke. </t>
  </si>
  <si>
    <t>Nabava in obbetoniranje drogov signalnih tablic za oznako zasunov, odcepov za sekundarne vodovode, zračnike, jaške, ipd. Stebrički so iz jeklenih cevi d 40 mm, višine 1800 mm. Poraba betona C 16/20, (vključena dobava le-tega) do 0.15 m3/kos.</t>
  </si>
  <si>
    <t>Dobava in montaža tablic za označevanje vodovodnih armatur na drogove ali objekte.</t>
  </si>
  <si>
    <t>Nabava in polaganje signalnega in opzorilnega traku nad vodovodnimi cevmi.</t>
  </si>
  <si>
    <t>Tlačni preizkus vodovoda.</t>
  </si>
  <si>
    <t>Izpiranje in izvedba klornega šoka - dezinfekcija vodovoda.</t>
  </si>
  <si>
    <t>SKUPAJ MONTAŽNA DELA</t>
  </si>
  <si>
    <t>Projektantski nadzor.</t>
  </si>
  <si>
    <t>Izvajanje nadzora s strani geologa - geomehanika nad gradnjo v času izkopa gradbene jame na kritičnih odsekih trase.</t>
  </si>
  <si>
    <t>Izdelava varnostnega načrta.</t>
  </si>
  <si>
    <t>Izdelava geodetskega načrta izvedenega vodovoda in novega stanja okolice po končani gradnji, vključno s pridobitvijo potrdila o vrisu zgrajenega voda v kataster javne infrastrukture.</t>
  </si>
  <si>
    <t>Izdelava PID projektne dokumentacije.</t>
  </si>
  <si>
    <t>Izdelava navodil za obratovanje in vzdrževanje objekta.</t>
  </si>
  <si>
    <t>SKUPAJ SPLOŠNE POSTAVKE</t>
  </si>
  <si>
    <t>Del objekta: Vodovod V2</t>
  </si>
  <si>
    <t>REKAPITULACIJA STROŠKOV ZA VODOVOD V2:</t>
  </si>
  <si>
    <t>+ DDV 22%</t>
  </si>
  <si>
    <t>SKUPAJ VREDNOST DEL (z DDV) -  VODOVOD 2:</t>
  </si>
  <si>
    <t>Vodovod V2: Zaradi zelo strmega terena na delu trase so v popisih upoštevane dejanske dolžine cevi v naklonu in vse spremljajoče količine, katere odstopajo od dolžin navedenih v grafičnih prilogah (tlorisna projekcija)!</t>
  </si>
  <si>
    <t>Priprava gradbišča v dolžini L=2.795,05 m, odstranitev eventuelnih ovir in utrditev delovnega platoja. Po končanih delih se gradbišče pospravi in vzpostavi v prvotno stanje. Obračun po dejanskih stroških.</t>
  </si>
  <si>
    <t>Posek grmičevja in dreves do fi 10 cm, vključno z odstranitvijo korenin ter nalaganjem na kamion in odvozom na stalno deponijo.</t>
  </si>
  <si>
    <t>Posek dreves premera debla do fi 20 cm, vključno z odstranitvijo panjev, razrezom ter nalaganjem na kamion in odvozom na stalno deponijo.</t>
  </si>
  <si>
    <t>Posek dreves premera debla do fi 30 cm, vključno z odstranitvijo panjev, razrezom ter nalaganjem na kamion in odvozom na stalno deponijo.</t>
  </si>
  <si>
    <t>Izdelava elaborata in pridobitev dovoljenja za zaporo državne ceste z ureditvijo prometnega režima v času gradnje z obvestili, zavarovanje gradbene jame in gradbišča ter postavitev prometne signalizacije. Po končanih delih se prometna signalizacija odstrani in prometni režim vzpostavi v prvotno stanje. Obračun po dejanskih stroških.</t>
  </si>
  <si>
    <t xml:space="preserve">Površinski odkop humusnega sloja debeline 10-15 cm z odrezom in odstranitvijo zgornje plasti travne ruše ter odrivom do 10 m od roba izkopa. </t>
  </si>
  <si>
    <t>4.1.</t>
  </si>
  <si>
    <t>4.2.</t>
  </si>
  <si>
    <t>Strojni izkop jarka v zemljini III-IV. ktg, v strmem terenu znotraj poseke elektrovoda,  globina izkopa do 1,5 m. Izkop se izvaja s pomočjo "pajka" z odlaganjem materiala 1,0 m od roba izkopa. Brežine izkopov se izvajajo v naklonu 90°</t>
  </si>
  <si>
    <t xml:space="preserve">Izvedba prečkanja vodovoda z manjšim potokom (T116) z nabavo, transportom in vgradnjo dolomitnega  lomljenca v betonu. Na mestu prečkanja se izvede zaščita brežin s kamnometom v betonu  C16/20, velikost kamnov do d=30 cm.  </t>
  </si>
  <si>
    <t>Izdelava zgornje nevezane nosilne plasti enakozrnatega drobljenca iz kamnine, frakcije 0-8 mm (makadamsko vozišče), v debelini do 10 cm.</t>
  </si>
  <si>
    <t>Nalaganje in dovoz humusa ter humusiranje travnih površin s poprej odstranjenim humusom ter razplaniranje viška humusa ob trasi.</t>
  </si>
  <si>
    <t>Planiranje zelenih površin, grabljenje kamenja, sejanje s travnim semenom in gnojenje.</t>
  </si>
  <si>
    <t>31</t>
  </si>
  <si>
    <t>Rezkanje asfaltne krovne plasti v debelini do 4 cm (na delu asfaltne površine lokalne ceste izven območja izkopa jarka vodovoda),  z odvozom in odlaganjem na trajni deponiji.</t>
  </si>
  <si>
    <t>Izdelava nosilne plasti bituminizirane zmesi AC 22 base B 50/70 A3 v debelini 8 cm - DRŽAVNA CESTA</t>
  </si>
  <si>
    <t>Sidranje vertikalnih lomov (rezultanta sile usmerjena stran od zemlje) z betonskim blokom iz Betona C16/20 z dodatkom steklenih mikrovlaken, jeklenim stremen ter sidrnimi vijaki iz nerjavečega jekla - po priloženem detajlu. Poraba betona do 0.50 - 1.50 m3/kos (glede na preizkusni tlak posameznega odseka!). Obračun po dejanskih stroških.</t>
  </si>
  <si>
    <t>Sidranje vodovodnih cevi v strmem terenu z betonskim blokom iz betona C16/20 z dodatkom steklenih mikrovčlaken, jeklenim stremen ter sidrnimi vijaki iz nerjavečega jekla - po priloženem detajlu. Sidra se obojka posamezne cevi. Poraba betona do 0.07 m3/kos. Obračun po dejanskih stroških glede na konfiguracijo terena.</t>
  </si>
  <si>
    <t>E 60</t>
  </si>
  <si>
    <t>F 60</t>
  </si>
  <si>
    <t>F 60, L= 4100 mm (INOX AISI 316 Ti - VH Dolge Njive)</t>
  </si>
  <si>
    <t>FF 60, L=700 mm</t>
  </si>
  <si>
    <t>FF 60, L=1000 mm</t>
  </si>
  <si>
    <t>FF 60, L= 300 mm (INOX AISI 316 Ti - VH Dolge Njive)</t>
  </si>
  <si>
    <t>3.5</t>
  </si>
  <si>
    <t>FF 60, L= 430 mm (INOX AISI 316 Ti - VH Dolge Njive)</t>
  </si>
  <si>
    <t>3.6</t>
  </si>
  <si>
    <t>FF 60, L= 500 mm (INOX AISI 316 Ti - VH Dolge Njive)</t>
  </si>
  <si>
    <t>3.7</t>
  </si>
  <si>
    <t>FF 60, L= 2000 mm (INOX AISI 316 Ti - VH Dolge Njive)</t>
  </si>
  <si>
    <t>3.8</t>
  </si>
  <si>
    <t>FF 60, L= 2100 mm (INOX AISI 316 Ti - VH Dolge Njive)</t>
  </si>
  <si>
    <t>3.9</t>
  </si>
  <si>
    <t>FF 60, L= 2850 mm (INOX AISI 316 Ti - VH Dolge Njive)</t>
  </si>
  <si>
    <t xml:space="preserve">FFQ 60 - 90° </t>
  </si>
  <si>
    <t>FFQ 60 - 90° (INOX AISI 316 Ti - VH Dolge Njive)</t>
  </si>
  <si>
    <t>N 60</t>
  </si>
  <si>
    <t>T 60 / 50</t>
  </si>
  <si>
    <t>T 60 / 60</t>
  </si>
  <si>
    <t>6.3</t>
  </si>
  <si>
    <t>T 60 / 60 (INOX AISI 316 Ti - VH Dolge Njive)</t>
  </si>
  <si>
    <t>DN 60</t>
  </si>
  <si>
    <t xml:space="preserve">MMQ 60 - 90° </t>
  </si>
  <si>
    <t xml:space="preserve">MMK 60 - 45° </t>
  </si>
  <si>
    <t xml:space="preserve">MMK 60 - 22,5° </t>
  </si>
  <si>
    <t xml:space="preserve">MMK 60 - 11,25° </t>
  </si>
  <si>
    <t>Obojčni lok. Sidrni UNI Ve spoj ali enakovredno.</t>
  </si>
  <si>
    <t xml:space="preserve">MMQ 80 - 90° </t>
  </si>
  <si>
    <t xml:space="preserve">MMK 80 - 45° </t>
  </si>
  <si>
    <t>MMA 60 / 60</t>
  </si>
  <si>
    <t>Obojčni reducirni kos. Standardni spoj ali enakovredno</t>
  </si>
  <si>
    <t>MMR 60 / 80</t>
  </si>
  <si>
    <t>vmesni kos NL DN 60, L=500 mm</t>
  </si>
  <si>
    <t>vmesni kos NL DN 80, L=500 mm</t>
  </si>
  <si>
    <t xml:space="preserve">Spojni kos - Univerzalna spojka </t>
  </si>
  <si>
    <t>DN60</t>
  </si>
  <si>
    <t>14.1</t>
  </si>
  <si>
    <t>14.2</t>
  </si>
  <si>
    <t>15.</t>
  </si>
  <si>
    <t>15.1</t>
  </si>
  <si>
    <t>DN 60 (h=0,7 - 1,1 m)</t>
  </si>
  <si>
    <t>15.2</t>
  </si>
  <si>
    <t>DN 60 (h=1,2 - 2,0 m)</t>
  </si>
  <si>
    <t>Z 50 (PN40) z ročnim kolesom</t>
  </si>
  <si>
    <t>Z 60 (PN 40)</t>
  </si>
  <si>
    <t>1.3</t>
  </si>
  <si>
    <t>Z 60 (PN 25)</t>
  </si>
  <si>
    <t>1.4</t>
  </si>
  <si>
    <t>Z 60 (PN 16)</t>
  </si>
  <si>
    <t>1.5</t>
  </si>
  <si>
    <t>Z 60 (PN 10)</t>
  </si>
  <si>
    <t>1.6</t>
  </si>
  <si>
    <t>Z 60 (PN 10) z ročnim kolesom (VH Dolge Njive)</t>
  </si>
  <si>
    <t>Avtomatska odzračna garnitura - podtalna izvedba, DN50, PN16. Naprimer Hawle 9822, L=1055 mm ali enakovredno.</t>
  </si>
  <si>
    <t>vodovodne cevi NL DN 60</t>
  </si>
  <si>
    <t>NL DN 60</t>
  </si>
  <si>
    <t>NL DN 80</t>
  </si>
  <si>
    <t>Z 60</t>
  </si>
  <si>
    <t>Montaža EV zasunov in zračnikov v AB jašku ali objektu.</t>
  </si>
  <si>
    <t>Z 50</t>
  </si>
  <si>
    <t>Z 60 (VH Dolge Njive)</t>
  </si>
  <si>
    <t>7.3</t>
  </si>
  <si>
    <t>ZR 50</t>
  </si>
  <si>
    <t>Izdelava preboja ter izvedba tesnjenja vodovodne cevi skozi AB steno z modularnimi členkastimi tesnili iz EPDM gume (naprimer LINK-SEAL ali enakovredno).</t>
  </si>
  <si>
    <t>Nabava in obbetoniranje drogov signalnih tablic za oznako zasunov, odcepov za sekundarne vodovode, zračnike, jaške, ipd. Stebrički so iz jeklenih cevi d 40 mm, višine 1800 mm. Poraba betona (vključena dobava le-tega) do 0.25 m3/kos.</t>
  </si>
  <si>
    <t>SKUPAJ MONTAŽNA DELA:</t>
  </si>
  <si>
    <t>SKUPAJ SPLOŠNE POSTAVKE:</t>
  </si>
  <si>
    <t>Del objekta: AB jašek 1,6 x 2,0 x 2,0 m (Vodovod 2)</t>
  </si>
  <si>
    <t>REKAPITULACIJA:</t>
  </si>
  <si>
    <t>Tesarska dela</t>
  </si>
  <si>
    <t>Betonska dela</t>
  </si>
  <si>
    <t>Zidarska dela</t>
  </si>
  <si>
    <t>Obrtniška dela</t>
  </si>
  <si>
    <t xml:space="preserve">AB JAŠEK 1,6 x 2,0 x 2,0 m (Vodovod 2): </t>
  </si>
  <si>
    <t>Postavitev gradbenih profilov na zakoličeno os trase in objekta ter določitev nivoja za merjenje globine izkopa.</t>
  </si>
  <si>
    <t>Strojni izkop gradbene jame v zemljini III-IV. Ktg,  z odlaganjem materiala 5,0 m od roba izkopa. Brežine izkopov se izvajajo v naklonu 75° (širok izkop).</t>
  </si>
  <si>
    <t>- izkop globine do 2 m</t>
  </si>
  <si>
    <t>- izkop globine 2 - 4 m</t>
  </si>
  <si>
    <t>Ročno planiranje in utrjevanje dna gradbene jame s točnostjo +/- 1 cm.</t>
  </si>
  <si>
    <t>Nabava in vgraditev politlaka gramature 400g/m2, na predhodno pripravljeno podlago raščenih tal.</t>
  </si>
  <si>
    <t>Strojni zasip gradbene jame za objektom in izdelava nasipa z ustreznim izkopanim materialom ob in nad objektom, z izločevanjem kamenja nad fi 10 cm oz. po navodilih nadzora, s komprimacijo v plasteh do predpisane zbitosti 92% za zelene površine (po standardnem Proktojevem postopku).</t>
  </si>
  <si>
    <t>Humusiranje travnih površin s poprej odstranjenim humusom ter razplaniranje viška humusa ob trasi.</t>
  </si>
  <si>
    <t>Enostranski opaž roba temeljne, poglobitve in zgornje plošče ter vstopne odprtine v jašek višine 30cm.</t>
  </si>
  <si>
    <t>Dvostranski opaž ravnih vertikalnih armiranobetonskih sten jaška, višine do 2,5m, vključno z izdelavo odprtin velikosti do 0,25m2, opaž vidnih površin.</t>
  </si>
  <si>
    <t>Dvostranski opaž vstopne odprtine jaška.</t>
  </si>
  <si>
    <t>Opaž ravne armiranobetonske krovne plošče s podpiranjem, višina podpiranja do 2m.</t>
  </si>
  <si>
    <t>SKUPAJ TESRASKA DELA:</t>
  </si>
  <si>
    <t>Dobava in vgrajevanje podložnega betona C12/15, debeline 10 cm, z vsemi horizontalnimi in vertikalnimi transporti.</t>
  </si>
  <si>
    <t>Dobava in vgrajevanje vodotesnega betona     PV-II po principu bele kadi, C25/30, prereza 0.20-0.30 m3/m2, m1, z vsemi horizontalnimi in vertikalnimi transporti in s čiščenjem betonskih površin (temeljna plošča in plošča jaška).</t>
  </si>
  <si>
    <t>Dobava in vgrajevanje vodotesnega betona     PV-II po principu bele kadi, C25/30, prereza 0.20-0.30 m3/m2, m1, z vsemi horizontalnimi in vertikalnimi transporti in s čiščenjem betonskih površin (stene AB jaška).</t>
  </si>
  <si>
    <t>Nabava, rezanje, krivljenje, dobava in polaganje armature iz rebrastih palic kvalitete S500 - razred duktilnosti B, prereza ≤ Ø 12 mm.</t>
  </si>
  <si>
    <t>kg</t>
  </si>
  <si>
    <t>Nabava, rezanje, krivljenje, dobava in polaganje armature iz rebrastih palic kvalitete S500 - razred duktilnosti B, prereza ≥ Ø 12 mm.</t>
  </si>
  <si>
    <t>Obbetoniranje odcepov, zasunov, odzračevalnih garnitur, lokov in redukcij ter podbetoniranje NL elementov v jaških, s porabo betona C 16/20  z dodatko steklene mikroarmature do 0.15-0.40 m3/kos.</t>
  </si>
  <si>
    <t>8.</t>
  </si>
  <si>
    <t>SKUPAJ BETONSKA DELA:</t>
  </si>
  <si>
    <t>Vgradnja kovinskih izdelkov v opaž oz. beton, teže do 100 kg (pokrov jaška).</t>
  </si>
  <si>
    <t>Izdelava, dobava  naklonskega betona z dodatkom mikroarmature iz steklenih vlaken, v jašku;  debeline 4-8 cm, z izdelavo cementne prevleke zaglajene do črnega sijaja, Z D.</t>
  </si>
  <si>
    <t>Dobava  in vgrajevanje horizontalne hidroizolacije: 1x hladni bitumenski premaz (IBITOL ali enakovredno), 1x hidroizolacijski bitumenski varilni trak (IZOTEKT V4 ali enakovredno), z vsemi pomožnimi deli.</t>
  </si>
  <si>
    <t>Dobava  in vgrajevanje vertikalne hidroizolacije: 1x hladni bitumenski premaz (IBITOL ali enakovredno), 1x hidroizolacijski bitumenski varilni trak (IZOTEKT V4 ali enakovredno), z vsemi pomožnimi deli.</t>
  </si>
  <si>
    <t>Nabava, dobava in vgrajevanje tesnilnega dilatacijskega traku v delovni stik pasovnega temelja, temeljne plošče in armirano betonske obodne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</si>
  <si>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 xml:space="preserve">Dobava in polaganje z leplenje s poliuretanskim lepilom (purpenom)  TI iz Styrodurja deb. 5cm za zaščito vertikalne hidroizolacije (vkopani zidovi jaška). </t>
  </si>
  <si>
    <t xml:space="preserve">Dobava,  in polaganje čepaste folije, teže 350g/m2 za zaščito TI in HI pred zasipanjem vkopanih zidov, vključno s točkovnim pritrjevanjem. </t>
  </si>
  <si>
    <t>SKUPAJ ZIDARSKA DELA:</t>
  </si>
  <si>
    <t>Dobava in montaža tipskega vodotesnega pokrova jaška, dim. 800x800 mm, iz nerjaveče rebraste pločevine debeline 5 mm, ojačane izvedbe, s pripravljenim zaklepom za obešanko in pokrovom za njeno prekritje pred vremenskimi razmerami.</t>
  </si>
  <si>
    <t>Dobava in montaža pohodne rešetke iz nerjaveče pločevine AISI 304 dimenzije 40 x 40 cm, skupaj z okvirjem in sidranjem z Rf vijaki v AB temeljno ploščo.</t>
  </si>
  <si>
    <t>Dobava in montaža vstopne lestve z varnostno opremo s fiksnim vodilom (C tirnica) TIP SIS (Huber ali enakovredno). Lestev se dobavi s pomožnim vstopnim vodilom, konzolami za pritrditev na steno, drsno prestrezno napravo in pasovnim elementom s karabinom ter kompletnim vijačnim in pritrdilnim materialom. Pohodne prečke so iz U profila s perforirano površino. Lestev, vsi elementi lestve ter pritrdilni material so iz nerjavečega jekla AISI 304. Lestev izdelana skladno s standardom SIST EN 14396.  Dolžina lestve L=2,3 m.</t>
  </si>
  <si>
    <t>SKUPAJ OBRTNIŠKA DELA:</t>
  </si>
  <si>
    <t>Izdelava PID projektne dokumentacije za prečrpalno postajo.</t>
  </si>
  <si>
    <t>Izdelava geodetskega načrta izvedene prečrpalne postaje, in novega stanja okolice po končani gradnji, vključno s pridobitvijo potrdila o vrisu objekta v zemljiško knjigo in kataster stavb in objekta v kataster javne infrastrukture.</t>
  </si>
  <si>
    <t>ur</t>
  </si>
  <si>
    <t>Izvajanje nadzora s strani geologa - geomehanika nad gradnjo v času izkopa gradbene jame na kritičnih odsekih trase.Vključno z vpisi v dnevnik in izdelavo končnega poročila. Obračun po dejasnko opravljenih urah.</t>
  </si>
  <si>
    <t>Projektantski nadzor. Obračun po dejsnako opravljenih urah.</t>
  </si>
  <si>
    <t>XI.</t>
  </si>
  <si>
    <t>SKUPAJ ZUANJA UREDITEV:</t>
  </si>
  <si>
    <t xml:space="preserve">Dobava in vgrajevanje kamnitega drobljenca KD 0-8mm, v debelini do 5cm, za izvedbo zaključnega sloja dovozne rampe in platoja prečrpalnice, vključno z dobavo ter valjanjem. </t>
  </si>
  <si>
    <t>Dobava in vgrajevanje nasipnega materiala zmrzlinsko odpornega kamnitega drobljenca KD 0-16, v debelini 10 cm, za izvedbo dovozne rampe in platoja prečrpalnice, vključno z dobavo ter komprimiranjem do zahtevane zbitosti ter planiranjem v potrebnem vzdolžnem in prečnem naklonu.</t>
  </si>
  <si>
    <t>Dobava in vgrajevanje nasipnega materiala zmrzlinsko odpornega kamnitega drobljenca KD 0-32mm, v debelini 30 cm, za izvedbo dovozne rampe in platoja prečrpalnice, vključno z dobavo ter komprimiranjem do zahtevane zbitosti ter planiranjem v potrebnem vzdolžnem in prečnem naklonu, z valjanjem v plasteh do 30 cm.</t>
  </si>
  <si>
    <t>Dobava in vgrajevanje nasipnega materiala - kamnitega drobljenca KD 0-125m, v debelini 40 - 90 cm, za izvedbo dovozne rampe in platoja prečrpalnice, vključno z dobavo ter komprimiranjem do zahtevane zbitosti ter planiranjem v potrebnem vzdolžnem in prečnem naklonu, z valjanjem v plasteh do 30 cm.</t>
  </si>
  <si>
    <t>Nabava, transport in vgradnja prefabricirane betonske kanalete dimenzij 52-37/20/100 cm. V ceni je vključeno planiranje dna v predvidenem padcu ter izdelava ležišča iz betona iz betona C16/20 debeline d=10 cm in delno obbetoniranje.</t>
  </si>
  <si>
    <t>enokrilna vrata dimenzij 100 x 200 cm, s kljuko in ključavnico za cilindrični vložek.</t>
  </si>
  <si>
    <t>11.3</t>
  </si>
  <si>
    <t>višina panela h= 203 cm</t>
  </si>
  <si>
    <t>11.2</t>
  </si>
  <si>
    <t>višina panela h= 153 cm</t>
  </si>
  <si>
    <t>11.1</t>
  </si>
  <si>
    <t>Dobava in montaža panelne ograje po obodu in v naklonu opornega zidu. Ograjni paneli so elektrovarjeni iz jeklenih palic premera 5 mm, vroče cinkani in prašno barvani z UV odporno barvo. Dimenzije okenc je 50 x 200 mm, barva ograje RAL 7016 oziroma po izboru upravljalca, vključno z vsem pritrdilnim materialom, nosilnimi stebri in vgradnjo stebrov enokrilnih vrat v ustrezne betonske temelje. Ograja poteka po AB zidu delno v naklonu in delno pa ravno - glej načrt!!</t>
  </si>
  <si>
    <t>Ureditev obstoječega jarka z izvedbo zavarovanja brežin s kamnometom v betonu  C16/20, velikost lomljenca do d=30 cm, ter fugiranjem s fino cementno malto. V dno jarka se vgradijo razbijalci toka.</t>
  </si>
  <si>
    <t>Izvedba zaščite pete in kamnitega zavarovanja brežine z lomljencem debeline 0,6 - 0,8 m, v betonu C16/20 ter fugiranjem s fino cementno malto. Ocenjena vrednost, obračun po dejanskih stroških glede na konfiguracijo terena.</t>
  </si>
  <si>
    <t>Nabava, transport, namestitev in vgradnja prefabriciranega AB jaška premera φ120 cm, višina jaška h=1,6 m; z nastavkom za BC cevi φ40 ter izdelano muldo in vtokom obstoječega jarka z izsekom stene jaška.  V ceni je vključen izkop, zasip s kamnitim drobljencem,  planiranje in utrjevanje dna, izdelava ležišča iz betona C16/20 debeline d=15 cm. Nabava in vgradnja pokrova z AB vencem premera fi 600 mm, nosilnosti D 400 kN. Jašek mora biti skladen s standardom SIST EN 1917. Kompletno z vsem delo in materialom.</t>
  </si>
  <si>
    <t>Nabava, transport, namestitev in vgradnja prefabriciranega AB jaška premera φ80 cm, višina jaška h=1,0 m; z vsemi priklopo nastavkom za PVC cevi DN 160 ter izdelano muldo.  V ceni je vključeno izkop, zasip s kamnitim drobljencem KD 0-32, planiranje in utrjevanje dna, izdelava ležišča iz betona C16/20 debeline d=15 cm. Nabava in vgradnja AB venca z LTŽ pokrova premera fi 600 mm, nosilnosti D 400 kN. Jašek mora biti skladen s standardom SIST EN 1917. Kompletno z vsem delo in materialom.</t>
  </si>
  <si>
    <t>Ročno planiranje in utrjevanje dna gradbene jame s točnostjo +/- 1 cm. Pred polaganjem PVC cevi in drenaže.</t>
  </si>
  <si>
    <t>Dobava in polaganje ABC kanalizacijskih cevi premera φ40 cm, z delnim obbetoniranjem z betonom C16/20, poraba betona 0,25m3/m1. Stiki se tesnijo s spojno integriranimi gumi tesnili oziroma spojkami, vključno z vsemi izkopi, zasipi, pomožnimi deli, tesnilnim materialom ter dobavo in vgradnjo betona za obbetoniranje. Kompletno z vsem delom in materialom.</t>
  </si>
  <si>
    <t>Dobava in polaganje gladkih PVC UK SN8 cevi premera DN 160 mm, ki se polno obbetonirajo z betonom C16/20, poraba betona 0,11m3/m1.  Izvedene po standardu SIST EN 1401-1. Stiki se tesnijo s spojno integriranimi gumi tesnili oziroma spojkami, vključno z vsemi pomožnimi deli, tesnilnim materialom ter dobavo in vgradnjo betona za poln obbetoniranje.</t>
  </si>
  <si>
    <t>Dobava in polaganje trdih rebrastih drenažnih cevi Φ110mm, položenih na podložni beton C12/15, debeline 10cm, poraba betona 0,06m3/m¹, zavite z ovojem iz politlaka gramature 400g/m2, poraba 2 m2/m1in obsipom s prano seperacijo granulacije 16-32 mm, poraba 0,25m3/m1.</t>
  </si>
  <si>
    <t>Zunanja ureditev</t>
  </si>
  <si>
    <t>X.</t>
  </si>
  <si>
    <t>10.3</t>
  </si>
  <si>
    <t>10.2</t>
  </si>
  <si>
    <t>10.1</t>
  </si>
  <si>
    <t xml:space="preserve">Montaža elektromagnetnega merilca pretoka, vključno z vsemi nastavitvami. </t>
  </si>
  <si>
    <t>Montaža varnostnega ventila proti vodnemu udaru, vključno z vsemi hidravličnimi nastavitvami.</t>
  </si>
  <si>
    <t>Montaža, preizkus in zagon črpalnega bloka.</t>
  </si>
  <si>
    <t>Prenos in razvoz fazonskih kosov in armatur iz deponije do mesta vgradnje, spuščanje v jašek prečrpalnice.</t>
  </si>
  <si>
    <t>IX.</t>
  </si>
  <si>
    <t>Zračnik prirobnični DN50, PN40, s funkcijo preprečevanja pojava vodnega udara (naprimer CSA FOX-3F ali izdelek drugega ponudnika z enakimi karakteristikami).</t>
  </si>
  <si>
    <t>Z 50 (PN10) z ročnim kolesom</t>
  </si>
  <si>
    <t>Elektromagnetni merilnik pretoka DN 50, PN40 (naprimer ABB Processmaster FEP612 ali izdelek drugega ponudnika z enakimi karakterisrtikami).</t>
  </si>
  <si>
    <t>Hidravlični varnostni ventil proti vodnemu udaru, DN 50, PN40 (naprimer T.I.S. M3219 - P2219 "Piston Type" ali izdelek drugega ponudnika z enakimi karakteristikami).</t>
  </si>
  <si>
    <t>VII.2</t>
  </si>
  <si>
    <t>ČK 50</t>
  </si>
  <si>
    <t>FFR 80 / 50 (INOX AISI 316 Ti)</t>
  </si>
  <si>
    <t>FFR 100 / 50 (INOX AISI 316 Ti)</t>
  </si>
  <si>
    <t xml:space="preserve">Prirobnični reducirni kos </t>
  </si>
  <si>
    <t>DN 50</t>
  </si>
  <si>
    <t>Žabji pokrov</t>
  </si>
  <si>
    <t>N 100</t>
  </si>
  <si>
    <t>FFQ 80 - 90° (INOX AISI 316 Ti)</t>
  </si>
  <si>
    <t>FFQ 100 - 90° (INOX AISI 316 Ti)</t>
  </si>
  <si>
    <t>Prirobnični lok</t>
  </si>
  <si>
    <t>2.8</t>
  </si>
  <si>
    <t>FF 50, L= 900 mm (INOX AISI 316 Ti)</t>
  </si>
  <si>
    <t>2.7</t>
  </si>
  <si>
    <t>FF 50, L= 500 mm (INOX AISI 316 Ti)</t>
  </si>
  <si>
    <t>2.6</t>
  </si>
  <si>
    <t>FF 50, L= 400 mm (INOX AISI 316 Ti)</t>
  </si>
  <si>
    <t>2.5</t>
  </si>
  <si>
    <t>FF 50, L= 150 mm (INOX AISI 316 Ti)</t>
  </si>
  <si>
    <t>2.4</t>
  </si>
  <si>
    <t>FF 50, L= 700 mm (INOX AISI 316 Ti)</t>
  </si>
  <si>
    <t>FF 80, L= 950 mm (INOX AISI 316 Ti)</t>
  </si>
  <si>
    <t>FF 100, L= 1200 mm (INOX AISI 316 Ti)</t>
  </si>
  <si>
    <t>E 80 (UNI Ve spoj ali enakovredno)</t>
  </si>
  <si>
    <t>VII.1</t>
  </si>
  <si>
    <t>VIII.</t>
  </si>
  <si>
    <t>SKUPAJ SLIKOPLESKARSKA IN KERAMIČARSKA DELA:</t>
  </si>
  <si>
    <t>14.</t>
  </si>
  <si>
    <t>Dobava in izdelava dvokomponentna fleksibilna hidrizolacijskega premaza na cementni osnovi premaz  mokrih prostorov v  2 slojih kot npr. Mapei Mapelastik, min. debelina premaza 3mm, vključno s pripravo, izravnavo, pripravo in finim čiščenjem podlage.</t>
  </si>
  <si>
    <t>13.</t>
  </si>
  <si>
    <t xml:space="preserve">Nabava, dobava in polaganje - lepljenje fleksibilnih trakov širine do 120 mm na stik horizontale z vertikalo: gumirani poliesterski trak, vključno z vogalnimi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Mapei Band elastični trak) uporabljeno  kot dodatno tesnjenje instalacijskih priključkov in odtokov v sanitarijah  in kuhinjah. Položeno po navodilih proizvajalca. </t>
  </si>
  <si>
    <t>12.</t>
  </si>
  <si>
    <t>11.</t>
  </si>
  <si>
    <t>Dobava in vgrajevanje Rf kotnikov H=15mm na lepilo za izdelavo zaključkov in pripir.</t>
  </si>
  <si>
    <t>10.</t>
  </si>
  <si>
    <t xml:space="preserve">Dobava in polaganje PVC zaključnega vogalnega profila v barvi, za zaščito zunanjih zaključkov keramike, polaganje na lepilo, vključno z rezanjem in vpasovanjem. </t>
  </si>
  <si>
    <t>9.</t>
  </si>
  <si>
    <t>Dobava in polaganje stenskih keramičnih ploščic 20 x 40cm ali 25 x 50cm, na visokofleksibilno cementno lepilo, vključno s fugiranjem z vodoodbojno in protiglivično fugirno maso  (DropEffect®). (npr. Mapei - KERACOLOR ali tehnično enakovredno) in predhodno pripravo podlage s premazom za boljši oprijem (cenovni razred keramike VPC do 14 €/m2 brez DDV-ja).</t>
  </si>
  <si>
    <t>Dobava in polaganje talne NEDRSEČE R10 ali R11 granitogres ploščic dimenzij 30 x 30cm ali 33 x 33cm, na visokofleksibilno cementno lepilo, vključno s fugiranjem z vodoodbojno in protiglivično fugirno maso  (DropEffect®). (npr. Mapei - KERACOLOR ali tehnično enakovredno) in predhodno pripravo podlage s premazom za boljši oprijem (cenovni razred keramike VPC do 16 €/m2 brez DDV-ja).</t>
  </si>
  <si>
    <t xml:space="preserve">Dobava in barvanje sten z akrilno barvo v tonu po izboru naročnika, vključno s predhodnim premazom z akrilno emulzijo in vsem drobnim materialom zaščito ter čiščenjem. </t>
  </si>
  <si>
    <t xml:space="preserve">Obdelava mavčno kartonskih (že bandažiranih in obdelanih z vogalniki) sten in stropov, izdelava prednamaza z emulzijo, fino glajenje (2x), brušenje   ter dvakratni oplesk z disperzno belo barvo. </t>
  </si>
  <si>
    <t>Čiščenje sten in stropne plošče prečrpalnice, dobava in nanašanje osnovnega disperzijskega premaza (grundiranje), izdelava finalnega opleska.</t>
  </si>
  <si>
    <t>Montaža in demontaža fasadnega lahkega premičnega delovnega odra višine do 2,00 m za čas celotne gradnje (fasada in streha objekta).</t>
  </si>
  <si>
    <t>Slikopleskarska in keramičarska dela</t>
  </si>
  <si>
    <t>SKUPAJ KROVSKO KLEPARSKA DELA:</t>
  </si>
  <si>
    <t>18.</t>
  </si>
  <si>
    <t>Dobava in montaža okroglih kolen za cevi fi 100mm, izdelanih iz pocinkane in barvane pločevine, debeline 0,60 mm, vključno s pritrdilnim materialom in vsemi transporti.</t>
  </si>
  <si>
    <t>17.</t>
  </si>
  <si>
    <t>Dobava in montaža žlebnega zbirnega kotlička  za odtočne cevi Ø 100 mm, izdelanih iz pocinkane in barvane pločevine, vključno z vsemi potrebnim delom.</t>
  </si>
  <si>
    <t>16.</t>
  </si>
  <si>
    <t>Dobava  in montaža visečih polkrožnih žlebov iz ALU barvane pločevine debeline 0,66 mm in razvite širine 33 cm (d=15 cm) na aluminijskih kljukah, vključno z dobavo in montažo kapne rešetke.</t>
  </si>
  <si>
    <t>Dobava, izdelava in polaganje kapne obrobe strehe iz ALU barvene pločevine debeline 0,66 mm in razvite širine 33 cm.</t>
  </si>
  <si>
    <t>Dobava, izdelava in polaganje čelne oz. zaključne obrobe strehe iz ALU barvene pločevine debeline 0,66 mm in razvite širine 35 cm.</t>
  </si>
  <si>
    <t>Dobava in montaža Alu mrežice v kapu strehe za zaščito pred insekti in ptiči, z vsem montažnim in pritrdilnim materialom.</t>
  </si>
  <si>
    <t>Dobava in pokrivanje začetka in konca slemena kot npr. Tondach začetni zareznim slemenjakom B, Engoba rjavi, vključno s točkovnim pritrjevanjem, vsemi transporti, prenosi in  pritrdilnim materialom (vsi slemenjaki so točkovno pritrjeni na predhodno pripravljeno strešno podkonstrukcijo).</t>
  </si>
  <si>
    <t>Dobava in pokrivanje slemena kot npr. Tondach zareznim slemenjakom B, Engoba rjavi, vključno s slemensko-grebenskim prezračevanim trakom 250mm,  začetnim in zaključnim  točkovnim pritrjevanjem, vsemi transporti, prenosi in  pritrdilnim materialom (vsi slemenjaki so točkovno pritrjeni na predhodno pripravljeno strešno podkonstrukcijo).</t>
  </si>
  <si>
    <t>Dobava in pokrivanje robov strehe z opečnim krajnim strešnikom (levi in desni krajnik) kot npr.Tondach Fidelio, Engoba rjavi,  vključno s točkovnim pritrjevanjem ter z vsem prevoz, prenosi in ostalimi stroški vgradnje.</t>
  </si>
  <si>
    <t>Dobava in pokrivanje dvokapne strehe z opečnim strešnikom kot npr.Tondach Fidelio, Engoba rjavi,  vključno s snegolovi s porabo 3,8 kos/m2, z vsem prevoz, prenosi in ostalimi stroški vgradnje.</t>
  </si>
  <si>
    <t xml:space="preserve">Izdelava, dobava in montaža letev dimezije 6/4 cm, impregnirano proti gnilobi in insektom (kot npr. Jubin Impregnacija) vgrajenih na razmik za pokrivanje z opečnati strešnik kot npr.Tondach Fidelio, vključno z vsemi prevoz, prenosi, veznim in pritrdilnim materialom.
            </t>
  </si>
  <si>
    <t xml:space="preserve">Izdelava, dobava in montaža kontra letev dimezije 6/4 cm na obstoječe špirovce v rastru 100 cm, impregniran proti gnilobi in insektom (kot npr. Jubin Impregnacija), vključno z vsemi prevoz, prenosi, veznim in pritrdilnim materialom.
            </t>
  </si>
  <si>
    <t>Dobava in polaganje sekundarne kritine iz paropropustna vodotesna strešne membrane, UV odporne folije, kot npr.Bauder TOP Difuplus; vključno z vsem montažnim in pritrdilnim materialom.</t>
  </si>
  <si>
    <r>
      <t>Dobava in polaganje kosmati opaž lesene deske 25mm  impregniran proti gnilobi in insektom (kot npr. Jubin Impregnacija), z vsem montažnim in pritrdilnim materialom.</t>
    </r>
    <r>
      <rPr>
        <b/>
        <sz val="11"/>
        <rFont val="Calibri"/>
        <family val="2"/>
        <charset val="238"/>
        <scheme val="minor"/>
      </rPr>
      <t xml:space="preserve"> </t>
    </r>
    <r>
      <rPr>
        <sz val="11"/>
        <rFont val="Calibri"/>
        <family val="2"/>
        <charset val="238"/>
        <scheme val="minor"/>
      </rPr>
      <t>Podana dejanska površina poševnin (opaž ni viden).</t>
    </r>
  </si>
  <si>
    <t>Dobava in izdelava vidnega opaža napušča  v sestavi: 
- letve 4/6 cm s pritrjevanjem na špirovce,
- lesen opaž lesa smreke na pero in utor (fabionke) deb, 15mm, barvane z lazurnim premazom 2x osnova premauz in 2x zaključni UV odporni premaz v tomu po izboru naročnika. Z vsem montažnim in pritrdilnim RF materialom.</t>
  </si>
  <si>
    <t>Dobava in izdelava lesene strešne konstrukcije dvokapne strehe po predloženem projektu iz smrekovega lesa 2. klase, C24: v sestavi špirovci, lege  stebri in škarje. Z vsem potrebnim veznim materialom, les impregniran zaščiten s premazom proti gnilobi in insektom (kot JUBIN IMPREGNACIJA). V ceni zajeti vsa kovinska sidra in spojni material, poraba lesa do 0,05m3/m2. Lesna konstrukcija je napušču vidna, zato je skoblana ter premazana z lazurnim premazom (2x osnovni in 2x zaključni UV odprni premaz v tonu po izboru naročnika). Podana tlorisna površina.</t>
  </si>
  <si>
    <t>Krovska in kleparska dela</t>
  </si>
  <si>
    <t>Dobava montaža in demontaža lahkega notranjega  odra višine do 2 m.</t>
  </si>
  <si>
    <t>Izdelava, dobava  naklonskega betona C16/20 v jašku; povprečne debeline 30 cm, z izdelavo cementne prevleke zaglajene do črnega sijaja.</t>
  </si>
  <si>
    <t xml:space="preserve">Dobava in vgrajevanje trde mineralne toplotne izolacije npr. KI Natur Bord FIT (DP-3), debeline 12 cm, med špirovce strešne konstrukcije. </t>
  </si>
  <si>
    <t>Izdelava, dobava in montaža Alu enokrilnega okna velikosti 100 / 120 cm, z odpiranjem po vertikalni in horizontalni osi, izdelanega iz Alu profil ID 67mm, s termo členom, barvanih v RAL 9007, z zasteklitvijo 6/18/4mm, Ug=1,1 W/m2K, vključno z Alu pololivo, pritrdilnim materialmo in vsemi transporti.</t>
  </si>
  <si>
    <t xml:space="preserve">Dobava in izdelava notranjega strojnega cementnega ometa zidanih sten, debelina ometa do 20mm, vključno s kovinskimi fažami, vogalniki, pripravo podlage,  površina ometa fino zaglajene izvedbe. </t>
  </si>
  <si>
    <t>Zidanje zidu debeline 20 cm, z opečnnim modularnim blokom dimenzij 19/19/29 cm, v podaljšani cementni malti, z vsemi pomožnimi deli, pripravo in transporti.</t>
  </si>
  <si>
    <t>Dobava in strojno vgrajevanje armiranega betona C25/30, stopnja izpostavljenosti XC3, prereza do 0.20 m3/m2, m1, z vsemi horizontalnimi in vertikalnimi transporti in s čiščenjem betonskih površin (vertikalne in horizontalne vezi, preklade).</t>
  </si>
  <si>
    <t>Dobava in strojno vgrajevanje armiranega betona C25/30, stopnja izpostavljenosti XC3, prereza do 0.20 m3/m2, m1, z vsemi horizontalnimi in vertikalnimi transporti in s čiščenjem betonskih površin (temeljna plošča in stene kinete).</t>
  </si>
  <si>
    <t>Dobava in strojno vgrajevanje armiranega betona C25/30, stopnja izpostavljenosti XC2, prereza 0.20-0.30 m3/m2, m1, z vsemi horizontalnimi in vertikalnimi transporti in s čiščenjem betonskih površin (temeljan plošča, pasovni temelj in stene ).</t>
  </si>
  <si>
    <t>Dobava in ročno vgrajevanje podložnega betona C12/15, debeline 10cm,  z vsemi horizontalnimi in vertikalnimi transporti.</t>
  </si>
  <si>
    <t>SKUPAJ TESARSKA DELA:</t>
  </si>
  <si>
    <t>Dvostranski opaž horizontalnih in poševnih AB vezi ter preklad odprtin, vključno s podporami do višine 3,0 m.</t>
  </si>
  <si>
    <t>Opaž vertikalnih AB vezi, višina podpiranaj do višine 3m.</t>
  </si>
  <si>
    <t xml:space="preserve">Dvostranski opaž ravnih vertikalnih armiranobetonskih sten opornega zidu, s podpiranjem do višine 3,5m, opaž vidne površine. </t>
  </si>
  <si>
    <t xml:space="preserve">Dvostranski opaž ravnih vertikalnih armiranobetonskih sten jaška oz. kinete, s podpiranjem do višine 2m, opaž vidne površine. </t>
  </si>
  <si>
    <t>Dvostranski opaž temeljev opornega zidu, višina opaža 40 cm.</t>
  </si>
  <si>
    <t>Izdelava enostranskega opaž temeljne plošče prečrpalne postaje, višina opaža do 25 cm.</t>
  </si>
  <si>
    <t>Izdelava enostranskega opaž temeljne plošče kinete postaje, višina opaža do 20 cm.</t>
  </si>
  <si>
    <t>Strojni zasip gradbene jame za objektom in izdelava obsipa z ustreznim izkopanim materialom, z izločevanjem kamenja nad fi 10 cm oz. po navodilih nadzora, s komprimacijo v plasteh do predpisane zbitosti 98% (po standardnem Proktojevem postopku).</t>
  </si>
  <si>
    <r>
      <t xml:space="preserve">Izvedba začasnega varovanja gradbene jame z zabijanjem jeklenih zagatnic (naprimer Larsen ali enakovredno) dolžine L=6 m, z izvedbo prečnih in stranskih opor. Všteta so vsa dela za izvedbo varovanja gradbene jame objekta (oporni zid in prečrpalnica), vključno z najemom in prevozom garniture, zabijanjem, razpiranjem, izvlačenjem ter čiščenjem. </t>
    </r>
    <r>
      <rPr>
        <b/>
        <sz val="11"/>
        <rFont val="Calibri"/>
        <family val="2"/>
        <charset val="238"/>
        <scheme val="minor"/>
      </rPr>
      <t xml:space="preserve">Obvezna prisotnost geologa - geomehanika pri odpiranju gradbene jame! </t>
    </r>
  </si>
  <si>
    <t>Površinski odkop humusnega sloja debeline 10-15 cm z odrezom in odstranitvijo zgornje plasti travne ruše ter odrivom do 10 m od roba izkopa.  UPOŠTEVANO PRI OPORNEM ZIDU</t>
  </si>
  <si>
    <t>Postavitev in zavarovanje gradbenih profilov za zakoličbo objekta prečrpalnice, dovozne rampe, kanalov in prepusta ter določitev nivoja za merjenje globine izkopov oziroma nasipov.</t>
  </si>
  <si>
    <t>Izdelava, dobava in postavitev stalne razlagalne  table velikosti 100 x 150 cm, narejene iz trdega in vremensko odpornega materiala z ojačanim robom, postavljeno na drogove z izdelavo temljev in BC fi 20 cm, globine 50cm in zalite in delno obbetonirani z betonom C16/20.. Tabla mora biti narejena skladno z Navodili organa za obveščanje in informiranje javnosti. Izdelava po potrjenem osnutku s strani nadzornega oz. naročnika. Se postavi po končani gradnji na primerni lokaciji.</t>
  </si>
  <si>
    <t>Izdelava, dobava in postavitev gradbiščne table velikosti 220 x 250 cm, narejene iz trdega in vremensko odpornega materiala. Tabla mora biti narejena skladno z Navodili organa za obveščanje in informiranje javnosti. Izdelava po potrjenem osnutku s strani nadzornega organa gradnje. Po končani gradnji odstranitev obvestilne gradbiščne table.</t>
  </si>
  <si>
    <t xml:space="preserve">POPIS DEL ZA PREČRPALNICA BREBOVNICA: </t>
  </si>
  <si>
    <t>SKUPAJ VREDNOST DEL (z DDV) - PREČRPALNICA BREBOVNICA:</t>
  </si>
  <si>
    <t>Pleskarska in keramičarska dela</t>
  </si>
  <si>
    <t>Zidarska in fasaderska dela</t>
  </si>
  <si>
    <t>Del objekta: Prečrpalnica Brebovnica</t>
  </si>
  <si>
    <t>PREČRPALNICA BREBOVNICA Z OPORNIM ZIDOM</t>
  </si>
  <si>
    <t xml:space="preserve">POPIS DEL ZA NN PRIKLJUČEK ZA PREČRPALNICO BREBOVNICA </t>
  </si>
  <si>
    <t>OBJEKT: PREČRPALNICA BREBOVNICA 1</t>
  </si>
  <si>
    <t>A.</t>
  </si>
  <si>
    <t>NN Priključek - PREČRPALNICA</t>
  </si>
  <si>
    <t>PRIPRAVLJALNA DELA</t>
  </si>
  <si>
    <t>Priprava gradbišča v dolžini L=330 m, odstranitev eventuelnih ovir in utrditev delovnega platoja. Po končanih delih se gradbišče pospravi in vzpostavi v prvotno stanje. Obračun po dejanskih stroških.</t>
  </si>
  <si>
    <t xml:space="preserve">Zakoličenje osi NN priključka z zavarovanjem osi ter oznako horizontalnih in vertikalnih lomov, oznako vozlišč in odcepov ter zakoličba mesta prevezave na obstoječi vodovod. </t>
  </si>
  <si>
    <t>Postavitev gradbenih profilov na mestih horizontalnih in vertikalnih lomov zakoličene osi trase ter določitev nivoja za merjenje globine izkopa in polaganje vodovoda na 50m.</t>
  </si>
  <si>
    <t>Izvedba križanj projektiranega NN cevne kanlaizacije z obstoječimi komunalnimi vodi in obstoječih vodov pod nadzorom ter skladno s soglasji upravljalca vodov, vključno z obnovo opozorilnih trakov. Geodetski posnetek križanj in vnos v GIS sistem upravljalca.</t>
  </si>
  <si>
    <t>Izvajanje nadzora s strani elektro distruibucije v času gradnje in priprave na priklop.</t>
  </si>
  <si>
    <t>Izdelava geodetskega posnetka in načrta izvedenega stanja novega NN priključka po končani gradnji, vključno s pridobitvijo potrdila o vrisu zgrajenega voda v kataster javne infrastrukture.</t>
  </si>
  <si>
    <t>Izdelava PID projektne dokumentacije za NN priključek.</t>
  </si>
  <si>
    <t>Meritve v skladu z pravilnikom o zahtevah za NN električne instalacije (Ur.list. št.41/2009) in Pravilnikom o zaščiti stavb pred delovanju strele (Ur.list. št.28/2009)</t>
  </si>
  <si>
    <t>Pripravljana dela SKUPAJ:</t>
  </si>
  <si>
    <t>PRIKLJUČNO MERILNA OMARICA  PMO Č</t>
  </si>
  <si>
    <t>2.1.</t>
  </si>
  <si>
    <t>tipska prostostoječa plastična omara dim.590x1066x320mm na tipskem temelju 590x950x320mm, v IP zaščiti 54,s strešico ter vgrajeni opremi (kot naprimer FS4 1080/320 z tipskim temeljem S4 X0 950/320 Mosdorfer tip uskladiti z distribucijo):</t>
  </si>
  <si>
    <t>kom</t>
  </si>
  <si>
    <t>2.2.</t>
  </si>
  <si>
    <t>varovalčno stikalo 160A/III z ustreznimi varovanimi elementi kot naprimer 00.ST.6. Schrack</t>
  </si>
  <si>
    <t>2.3.</t>
  </si>
  <si>
    <t>direktni trifazni dvosmerni števec delovne in jalove energije z notranjo uro razreda točnosti A  za delovno energijo in 2 za jalovo energijo 0,25-5-100A z G3-PLC komunikacijskim vmesnikom (za odjemalce in proizvajalce)</t>
  </si>
  <si>
    <t>2.4.</t>
  </si>
  <si>
    <t>prenapetostni odvodniki 70kA</t>
  </si>
  <si>
    <t>2.5.</t>
  </si>
  <si>
    <t>tipska ključavnica distribucije</t>
  </si>
  <si>
    <t>2.6.</t>
  </si>
  <si>
    <t>Razni ploščati baker, vrstne sponke, uvodnice,</t>
  </si>
  <si>
    <t>napisne ploščice,oznake ter drobni in vezni material</t>
  </si>
  <si>
    <t>Omarica PMO Č SKUPAJ:</t>
  </si>
  <si>
    <t>KABELSKI RAZVOD</t>
  </si>
  <si>
    <t xml:space="preserve">kabel E-AY2Y-J 4x150RM+1.5RE mm2, 0,6/1kV                            </t>
  </si>
  <si>
    <t>m</t>
  </si>
  <si>
    <t xml:space="preserve">žica P/Fy 25 mm2 </t>
  </si>
  <si>
    <t>Kabelski razvod SKUPAJ:</t>
  </si>
  <si>
    <t>OSTALI INSTALACIJSKI MATERIAL IN DELA</t>
  </si>
  <si>
    <t>pocinkan valjanec FeZn 25x4mm komplet z polaganjem</t>
  </si>
  <si>
    <t>križna sponka</t>
  </si>
  <si>
    <t>4.3.</t>
  </si>
  <si>
    <t>opozorilni trak, dobava in polaganje</t>
  </si>
  <si>
    <t>4.4.</t>
  </si>
  <si>
    <t>uvod in priklop kabla v transformatorski postaji kpl z veznimm materialom</t>
  </si>
  <si>
    <t>4.5.</t>
  </si>
  <si>
    <t>priklop dovodnega kabla komplet z kabelskimi čevlji in kabelsko glavo notranjo</t>
  </si>
  <si>
    <t>4.6.</t>
  </si>
  <si>
    <t>Drobni vezni in pritrdilni material</t>
  </si>
  <si>
    <t>Ostali instalacijski material in dela SKUPAJ:</t>
  </si>
  <si>
    <t>GRADBENA DELA</t>
  </si>
  <si>
    <t>Kompletna vgradnja temelja oz. podnožja prostostoječe elektro omare, vključno z izkopom, zasipom, planiranjem, utrjevanjem, postavitvijo podnožja in polnim obbetoniranjem z betonom C16/20 z dodatkom mikroarmautre, uvlačenjem elektro cevi, ozemljitve. Upoštevati vse potreben material in delo.</t>
  </si>
  <si>
    <t>5.3.</t>
  </si>
  <si>
    <t>5.4.</t>
  </si>
  <si>
    <t xml:space="preserve">Površinski odkop humusnega oz. zemljine II. ktg.  debeline 10-15 cm z odrezom in odstranitvijo zgornje plasti travne ruše ter odrivom na rob gradbene jame. </t>
  </si>
  <si>
    <t>5.5.</t>
  </si>
  <si>
    <t xml:space="preserve">Kombinirani izkop jarka širine 40cm, globine do 100 cm, v zemljini III-IV. Ktg  z odlaganjem materiala 1,0 m od roba izkopa. Brežine izkopov se izvajajo v naklonu 90°: </t>
  </si>
  <si>
    <t>5.6.</t>
  </si>
  <si>
    <t>5.7.</t>
  </si>
  <si>
    <t>5.8.</t>
  </si>
  <si>
    <t>5.9.</t>
  </si>
  <si>
    <t xml:space="preserve">Dobava kamitega drobljenca KD 0-16mm in izdelavo posteljice debeline 10cm in polnega obsipa položenega elektro kabla, poraba drobljenca 0,10 m3/m1. Obsip cevi je potrebno skrbno utrditi, da se prepreči poznejše posedanje terena nad izkopom. </t>
  </si>
  <si>
    <t>5.10.</t>
  </si>
  <si>
    <t>5.11.</t>
  </si>
  <si>
    <t>5.12.</t>
  </si>
  <si>
    <t>Humusiranje travnih površin s poprej odstranjenim humusom deponiranim na robu gradbene jame ter razplaniranje viška humusa ob trasi.</t>
  </si>
  <si>
    <t>5.13.</t>
  </si>
  <si>
    <t>5.14.</t>
  </si>
  <si>
    <t xml:space="preserve">Izvedba podvrtavanja neimenovanega potoka  v zemljini III. - IV. kategorije, z izdelavo vodene vrtine fi 150 mm za uvlačenje PEHD cevi premera fi 110 mm. Podvrtavanje se izvede po HDD tehnologiji. Cena vsebuje vse potrebno za izvedbo preboja, vključno s cevjo PEHD 110 mm, PE80,  odporno na abrazijo, ter vode in bentonita za potrebe vrtanja. Vštet je tudi premik, montaža in demontaža vrtalne garniture ter vsa pripadajoča pripravljalna in obnovitvena dela. </t>
  </si>
  <si>
    <t>5.15.</t>
  </si>
  <si>
    <t>Gradbena dela SKUPAJ:</t>
  </si>
  <si>
    <t>PRIPRAVLJANA DELA</t>
  </si>
  <si>
    <t>PRIKLJUČNO MERILANA OMARICA</t>
  </si>
  <si>
    <t>OSTALI ELETROINŠTALACIJSKI MATERIAL IN DELO:</t>
  </si>
  <si>
    <t>NN PRIKLJUČEK SKUPAJ:</t>
  </si>
  <si>
    <t>EUR</t>
  </si>
  <si>
    <r>
      <t>Strojni izkop gradbene jame v zemljini III-IV. ktg. z odlaganjem materiala 10,0 m od roba izkopa. Brežine izkopov se izvajajo v naklonu 75° (širok izkop).</t>
    </r>
    <r>
      <rPr>
        <b/>
        <sz val="11"/>
        <rFont val="Calibri"/>
        <family val="2"/>
        <charset val="238"/>
        <scheme val="minor"/>
      </rPr>
      <t xml:space="preserve"> Upošteva se izkop gradbene jame jaška prečrpalnice in kanalov odvodnjavanja! Izkopi do kote dna temeljev opornega zidu so upoštevani v popisih opornega zidu!</t>
    </r>
  </si>
  <si>
    <r>
      <t xml:space="preserve">Dobava in montaža obloge poševne strehe z ognjevarnimi mavčnimi ploščami GKF:
- dvojna podkonstrukcija iz pocinkanih profilov na distančnikh, vmes izolacijski sloj iz steklene volne debeline 100mm (npr. KI Unifit 035),
- parna zapora ( kot npr. KI LDS 100) + sistemski lepilni trak na stikih,
- </t>
    </r>
    <r>
      <rPr>
        <b/>
        <sz val="11"/>
        <rFont val="Calibri"/>
        <family val="2"/>
        <charset val="238"/>
        <scheme val="minor"/>
      </rPr>
      <t>ognjevarne</t>
    </r>
    <r>
      <rPr>
        <sz val="11"/>
        <rFont val="Calibri"/>
        <family val="2"/>
        <charset val="238"/>
        <scheme val="minor"/>
      </rPr>
      <t xml:space="preserve"> mavčne plošče GKF 1,5cm, z bandažiranjem stikov v kvaliteti K2. Razred požarne odpornosti EI60. </t>
    </r>
  </si>
  <si>
    <r>
      <t xml:space="preserve">Dobava  in montaža okroglih odtočnih cevi iz Alu barvane pločevine, debeline 0,66 mm in cevi </t>
    </r>
    <r>
      <rPr>
        <sz val="11"/>
        <rFont val="Arial"/>
        <family val="2"/>
        <charset val="238"/>
      </rPr>
      <t xml:space="preserve">Ø </t>
    </r>
    <r>
      <rPr>
        <sz val="11"/>
        <rFont val="Calibri"/>
        <family val="2"/>
        <charset val="238"/>
        <scheme val="minor"/>
      </rPr>
      <t xml:space="preserve"> 100 mm, pritrjene k zidu z aluminijskimi objemkami.</t>
    </r>
  </si>
  <si>
    <r>
      <t>Dobava in vgradnja tipskih betonskih peskolova iz  BC</t>
    </r>
    <r>
      <rPr>
        <sz val="11"/>
        <rFont val="Calibri"/>
        <family val="2"/>
        <charset val="238"/>
      </rPr>
      <t xml:space="preserve">φ40, globine do 1m, z betonskim pokrovom, vključno z izkopom, zasipom, podložnim betonom C 16/20, izdelavo vtoka, iztoka,  ter fino zidarsko obdelavo jaška, vsemi deli / predelavami in materialom. </t>
    </r>
    <r>
      <rPr>
        <sz val="11"/>
        <rFont val="Calibri"/>
        <family val="2"/>
        <charset val="238"/>
        <scheme val="minor"/>
      </rPr>
      <t xml:space="preserve"> </t>
    </r>
  </si>
  <si>
    <t>RAZDELILCI</t>
  </si>
  <si>
    <t>RAZDELILEC R1</t>
  </si>
  <si>
    <t>-</t>
  </si>
  <si>
    <t>tipska zidna inox omara dim. 1000x250x1000mm, v IP zaščiti 54, ter vgrajeno opremo:</t>
  </si>
  <si>
    <t xml:space="preserve">glavno stikalo 1,0, 2 80A 4P s podaljšano ročko ter rdečo/rumenim ročajem na vratih razdelilca </t>
  </si>
  <si>
    <t>prenapetostni odvodniki kot npr. PROTEC B2S ( R ) 50 (4+0) iskra zaščite z pomožnim kontaktom</t>
  </si>
  <si>
    <t>FI stikalo s samopovratkom 63/03A</t>
  </si>
  <si>
    <t>napetostni nadzorni rele</t>
  </si>
  <si>
    <t>varovalčno stikalo 160A/III z ustreznimi varovanimi elementi kot naprimer 00.ST.6 Schrack</t>
  </si>
  <si>
    <t>motorsko zaščitno stikalo do 6,3A +pomožni kontakti 2xNO+2xNC</t>
  </si>
  <si>
    <t>instalacijski odklopnik 4,6,10,16,20,25 / III</t>
  </si>
  <si>
    <t>instalacijski odklopnik 4,6,10,16,20,25 / II</t>
  </si>
  <si>
    <t>instalacijski odklopnik 4,6,10,16,20,25 / I</t>
  </si>
  <si>
    <t xml:space="preserve">varovalni element EZN kpl z varovalnim vložkom </t>
  </si>
  <si>
    <t>kontaktor 4kW AC 230V</t>
  </si>
  <si>
    <t>ventilator za razdelilec z zaščitno mrežo</t>
  </si>
  <si>
    <t xml:space="preserve">termostat v razdelilcu za ventilator </t>
  </si>
  <si>
    <t>grelec za razdelilec</t>
  </si>
  <si>
    <t>termostat v razdelilcu za grelec</t>
  </si>
  <si>
    <t>svetilka s servisno vtičnico montaža v razdelilec</t>
  </si>
  <si>
    <t>akomulator 12V DC/7Ah</t>
  </si>
  <si>
    <t>Prenapetostna zaščita Phoenix Contact tip         MT - 2PE 230V AC</t>
  </si>
  <si>
    <t>Napajalnik - polnilnik akumulatorja kpl z prenapetostno zaščito, 500W</t>
  </si>
  <si>
    <t>KRMILNIK TBOX LT2-530-3</t>
  </si>
  <si>
    <t>GSM antena GXH617-FME/F</t>
  </si>
  <si>
    <t>DISPLAY Weitek MT6050i</t>
  </si>
  <si>
    <t>pomožni rele 24VDC 4P kot na primer PT570024 Schrack komplet s podnožjem</t>
  </si>
  <si>
    <t>pomožni rele 230V 4P kot na primer PT570730 Schrack komplet s podnožjem</t>
  </si>
  <si>
    <t>krmilno stikalo 1-0-2;  2 polno montaža na vrata razdelilca</t>
  </si>
  <si>
    <t xml:space="preserve">Prenapetostna zaščita Eltra PV 2300 24V </t>
  </si>
  <si>
    <t>Prenapetostna zaščita DM10/320</t>
  </si>
  <si>
    <t>PE in N zbiralka</t>
  </si>
  <si>
    <t>vrstne sponke, napisne ploščice,oznake ter drobni</t>
  </si>
  <si>
    <t>in vezni instalacijski material</t>
  </si>
  <si>
    <t>RAZDELILEC R1 skupaj :</t>
  </si>
  <si>
    <t>RAZDELILCI skupaj :</t>
  </si>
  <si>
    <t>kabel NYY-J 5x10 mm2</t>
  </si>
  <si>
    <t>kabel NYM-J 5x2,5 mm2</t>
  </si>
  <si>
    <t>kabel NYM-J 3x2,5 mm2</t>
  </si>
  <si>
    <t>kabel NYM-J 3x1,5 mm2</t>
  </si>
  <si>
    <t>kabel Olflex 5x1 mm2</t>
  </si>
  <si>
    <t>kabel LiCy 6x0,75 mm2</t>
  </si>
  <si>
    <t>kabel LiCy 2x1 mm2</t>
  </si>
  <si>
    <t xml:space="preserve">žica P/Fy 6-25 mm2 </t>
  </si>
  <si>
    <t>KABELSKI RAZVOD skupaj</t>
  </si>
  <si>
    <t xml:space="preserve">stikalo micro p/o navadno IP54 </t>
  </si>
  <si>
    <t>II.polna vtičnica z zaščitnim kontaktom micro n/o s pokrovom</t>
  </si>
  <si>
    <t>vtičnica 400V n/o industrijska IP 65</t>
  </si>
  <si>
    <t>prostorski termostat (vklop ventilatorjev v prostoru)</t>
  </si>
  <si>
    <t xml:space="preserve">svetilka LED 60W z zaščitno kapo IP65 kot npr BS102LED 258 z zaščitno kapo, kpl </t>
  </si>
  <si>
    <t>4300, UP LED 8-8W SE 1/2/3N IP65,  varnostna svetilka z izjemno tehnološko dovršeno elektroniko. Sekundarni spoj, avtonomija 1h, IK 07. Svetlobni tok 240 lm. Višina svetilke 20 mm. Zaščitna stopnja IP 65. Garancija 4 let. Beghelli (MTSi d.o.o. Maribor)</t>
  </si>
  <si>
    <t>4346, UP LED LITE 100 LM SA 1H. Piktogramska varnostna LED svetilka. SA - trajni spoj. IP 65. UV stabilna. Svetlobni tok 200 lm. 4 leta garancije. Beghelli (MTSi d.o.o. Maribor)</t>
  </si>
  <si>
    <t>4310, piktogramska plošča, DX-SX-BS UP LED 20 M</t>
  </si>
  <si>
    <t>piktogramska nalepka RAVNO / LEVO / DESNO. Beghelli (MTSi d.o.o. Maribor)</t>
  </si>
  <si>
    <t>instalacijsko Rf korito s pokrovom PK 100 kpl s spojnim, nosilnim in vijačnim materialom</t>
  </si>
  <si>
    <t xml:space="preserve">razno konstrukcijsko železo </t>
  </si>
  <si>
    <t>dobava, montaža in priklop elektromagnetnega merilnika pretoka kot npr. ABB Processmaster FEP612</t>
  </si>
  <si>
    <t>zaščitna cev oz NIK kanali kpl z pritrdilnim materialom oz. objemkami fi 32mm</t>
  </si>
  <si>
    <t>izvedba priklopa kabla NYY-J 5x25mm2 v razdelilec kpl z drobnim in veznim materialom</t>
  </si>
  <si>
    <t>izvedba priklopa kabla NYY-J 5x10mm2 v razdelilec kpl z drobnim in veznim materialom</t>
  </si>
  <si>
    <t>OSTALI INSTALACIJSKI MATERIAL IN DELA skupaj :</t>
  </si>
  <si>
    <t>PROGRAMSKA OPREMA</t>
  </si>
  <si>
    <t xml:space="preserve">izdelava aplikativne programske opreme za krmilnik </t>
  </si>
  <si>
    <t>izdelava aplikativne programske opreme na nadzornem centru, instalacija aplikacije na lokaciji in Terminalskem strežniku</t>
  </si>
  <si>
    <t>testiranje in spuščanje v pogon</t>
  </si>
  <si>
    <t>šolanje in predaja upravljalcu sistema</t>
  </si>
  <si>
    <t>PROGRAMSKA OPREMA skupaj:</t>
  </si>
  <si>
    <t>STRELOVODNA INSTALACIJE IN OZEMLJITVE</t>
  </si>
  <si>
    <t>Inox trak 30x3,5 mm položev podložni beton in temelje</t>
  </si>
  <si>
    <t>Strelovodni vodnik Al fi 8 mm komplet z stenskimi in strešnimi nosilci in drobnim materialom</t>
  </si>
  <si>
    <t>izdelava merilnega spoja z merilno sponko, mehanska zaščita strelovodnega odvoda in oznako merilnega mesta</t>
  </si>
  <si>
    <t xml:space="preserve">križna sponka inox za okrogle vodnike </t>
  </si>
  <si>
    <t xml:space="preserve">križna sponka inox za ploščate vodnike </t>
  </si>
  <si>
    <t>izdelava galvanskega spoja z inox objemko in vijačeno komplet z sponko in drobnim materialom</t>
  </si>
  <si>
    <t xml:space="preserve">izdelava galvanskega spojev z vodnikom P/F 6-16 mm2 dolžine do 1m, zaključena z kabelj čevlji </t>
  </si>
  <si>
    <t>STRELOVODNA INSTALACIJE IN OZEMLJITVE skupaj:</t>
  </si>
  <si>
    <t xml:space="preserve">OSTALI ELEKTROINSTALACIJSKI MATERIAL IN DELA </t>
  </si>
  <si>
    <t>STRELOVODNA INSTALACIJA IN OZEMLJITVE</t>
  </si>
  <si>
    <t>Zaščitna cev Stigmaflex fi 110mm</t>
  </si>
  <si>
    <t>Meritve v skladu z pravilnikom o zahtevah za instalacije (Ur.list. št.41/2009) in Pravilnikom o zaščiti stavb pred delovanju strele (Ur.list. št.28/2009). Šibkotočne in jakotočne meritve, meritve ozemljitve in strelovoda.</t>
  </si>
  <si>
    <t>klp</t>
  </si>
  <si>
    <t>Izdelava PID projektne dokumentacije za elektro imšatacije in elektro opremo prečrpalne postaje Brebovnica.</t>
  </si>
  <si>
    <t>Projektantski nadzor, projektanta se po potrebi kontaktira za ogled gradbišča in izvedenih elektro inštalacij, prisotnost je potrebno vpisati v gradbeni dnevnik, po dejansko oprevljenih urah.</t>
  </si>
  <si>
    <t>PRIPRAVLJANA DELA  skupaj:</t>
  </si>
  <si>
    <t>3.3.</t>
  </si>
  <si>
    <t>3.4.</t>
  </si>
  <si>
    <t>3.5.</t>
  </si>
  <si>
    <t>3.6.</t>
  </si>
  <si>
    <t>3.7.</t>
  </si>
  <si>
    <t>3.8.</t>
  </si>
  <si>
    <t>3.9.</t>
  </si>
  <si>
    <t>4.7.</t>
  </si>
  <si>
    <t>4.8.</t>
  </si>
  <si>
    <t>4.9.</t>
  </si>
  <si>
    <t>4.10.</t>
  </si>
  <si>
    <t>4.11.</t>
  </si>
  <si>
    <t>4.12.</t>
  </si>
  <si>
    <t>4.13.</t>
  </si>
  <si>
    <t>4.15.</t>
  </si>
  <si>
    <t>4.14.</t>
  </si>
  <si>
    <t>4.16.</t>
  </si>
  <si>
    <t>7.1.</t>
  </si>
  <si>
    <t>DODATNA NEPREDVIDENA DELA:</t>
  </si>
  <si>
    <t>DODATNA NEPREDVIDENA DELA skupaj:</t>
  </si>
  <si>
    <t>6.1.</t>
  </si>
  <si>
    <t>6.2.</t>
  </si>
  <si>
    <t>6.3.</t>
  </si>
  <si>
    <t>6.4.</t>
  </si>
  <si>
    <t>6.5.</t>
  </si>
  <si>
    <t>6.6.</t>
  </si>
  <si>
    <t>6.7.</t>
  </si>
  <si>
    <t>ELEKTRO INŠTALACIJE PP BREBOVNICA SKUPAJ:</t>
  </si>
  <si>
    <t>DODATNA NEPREDVIDENA DELA</t>
  </si>
  <si>
    <t xml:space="preserve">POPIS DEL ZA ELEKTROINSTALACIJ ZA OBJEKT : </t>
  </si>
  <si>
    <t>REKAPITULACIJA STROŠKOV ZA ELEKTRO INŠTALACIJE PREČRPALNICA BREBOVNICA</t>
  </si>
  <si>
    <t>AB JAŠEK - VODOVOD 2</t>
  </si>
  <si>
    <t>SKUPAJ VREDNOST DEL (z DDV) -  AB JAŠEK - Vodovod 2:</t>
  </si>
  <si>
    <t>Obbetoniranje odcepov, hidrantov, zasunov, odzračevalnih garnitur, lokov in redukcij ter podbetoniranje NL elementov v jaških, z betonom C16/20, z dodatkom steklene mikroarmature in s porabo betona do 0,3 m3/kos.</t>
  </si>
  <si>
    <t>Nabava, transport, namestitev in vgradnja prefabriciranega AB jaška premera φ100 cm, višina jaška h=1,3 m; z nastavki za PVC cevi DN 160 ter izdelano muldo.  V ceni je vključeno izkop, zasip s drobljencem KD 0-32mm, planiranje in utrjevanje dna, izdelava ležišča iz betona C16/20 debeline d=15 cm, izrez in vpasovanjem jaška ter izvedbo priključkov. Nabava in vgradnja pokrova z AB vencem premera fi 600 mm, nosilnosti D 400 kN. Jašek mora biti skladen s standardom SIST EN 1917. Jašek se vgradi na mestu vtoka v obstoječ prepust. Kompletno z vsem delo in materialom.</t>
  </si>
  <si>
    <t xml:space="preserve">Nabava, dobava, rezanje in polaganje armaturnih gradbenih mrež kvalitete S500B. </t>
  </si>
  <si>
    <t>Nabava, dobava, rezanje in polaganje armaturnih gradbenih mrež kvalitete S500B.</t>
  </si>
  <si>
    <t>Izvedba elastičnega stika s silikonskim kitom v odtenku fugirne mase na stikih stena-tlak, stena-stena.</t>
  </si>
  <si>
    <t xml:space="preserve">SKUPAJ VREDNOST  z DDV-jem: </t>
  </si>
  <si>
    <t>NN PRIKLJUČEK ZA OBJEKT PREČRPALNICE</t>
  </si>
  <si>
    <t>Porušitev in odstranitev asfaltne plasti v debelini do 7-12 cm, nakladanjem in odvozom na stalno gradbeno deponijo, razkladanjem ter planiranjem na deponiji, vključno s takso.</t>
  </si>
  <si>
    <t>Doplačilo za obdelavo grobega in finega asfalta v muldo širine do 50 cm, obdelano v projektiranih padcih.</t>
  </si>
  <si>
    <t>32</t>
  </si>
  <si>
    <t>Strojno pikriranje zemljine V. ktg, v strmem terenu znotraj poseke elektrovoda,  globina izkopa do 1,5 m. Izkop se izvaja s pomočjo "pajka" z odlaganjem materiala 1,0 m od roba izkopa. Brežine izkopov se izvajajo v naklonu 90°</t>
  </si>
  <si>
    <t xml:space="preserve">Dobava kamitega drobljenca KD 0-16mm in izdelava obsipa ter zasipa nad položenimi cevmi 20 cm nad temenom. Obsip cevi je potrebno skrbno utrditi, da se prepreči poznejše posedanje terena nad izkopom. Obsip in zasip v coni vodovoda se izvaja v slojih po 15 cm, istočasno na obeh straneh cevi in se utrjuje do 98% trdnosti po standardnem Proktorjevem postopku. </t>
  </si>
  <si>
    <t>Dodatna nepredvidena dela (10%), vseh del od postavke
 1-6. Obračun po potrjenih ponudbah.</t>
  </si>
  <si>
    <t>REKAPITULACIJA STROŠKOV</t>
  </si>
  <si>
    <t>1.   POPIS DEL ZA : VODOVOD V1, 1. SKLOP</t>
  </si>
  <si>
    <t>2.  POPIS DELZA: VODOVOD V2, 1. SKLOP</t>
  </si>
  <si>
    <t>3.  POPIS DEL ZA AB JAŠEK - VODOVOD 2. 1. SKLOP</t>
  </si>
  <si>
    <t>1. SKLOP</t>
  </si>
  <si>
    <t>4.  POPIS DEL ZA: PREČRPALNICA BREBOVNICA, 1. SKLOP</t>
  </si>
  <si>
    <t>REKAPITULACIJA  STROŠKOV ZA NN-Priključka za Prečrpalnico Brebovnica</t>
  </si>
  <si>
    <t>Dobava in polagamnje dvoslojne energettske cevi Stigmaflex fi 110mm, vključno s polnim obbetoniranjem z betonom C12/15, poraba betona 0,10 m3/m1, vključno z vsemi transporti.</t>
  </si>
  <si>
    <t>Priprava gradbišča, odstranitev eventuelnih ovir in utrditev delovnega platoja. Po končanih delih se gradbišče pospravi in vzpostavi v prvotno stanje. Ocenjena površina cca 380m2.</t>
  </si>
  <si>
    <t xml:space="preserve">Zakoličba in oznaka križanja obstoječih komunalnih vodov s strani predstavnikov prizadetih komunalnih organizacij. </t>
  </si>
  <si>
    <t xml:space="preserve">Planiranje zelenih površin, grabljenje kamenja, sejanje s travnim semenom in gnojenje. </t>
  </si>
  <si>
    <r>
      <t>Dobava in izdelava tankoslojne kontaktne fasade v sestavi: grundirni predpremaz, lepilo kot npr. Rofix Unistar Light, fasadne izolacijske plošče</t>
    </r>
    <r>
      <rPr>
        <b/>
        <sz val="11"/>
        <rFont val="Calibri"/>
        <family val="2"/>
        <charset val="238"/>
        <scheme val="minor"/>
      </rPr>
      <t xml:space="preserve">  </t>
    </r>
    <r>
      <rPr>
        <sz val="11"/>
        <rFont val="Calibri"/>
        <family val="2"/>
        <charset val="238"/>
        <scheme val="minor"/>
      </rPr>
      <t>debeline 14cm kot npr. Knauf insulation FKD-S Thermal λ≤0,035W/mK, poglobljeno sidranje s pritrdili iz plastičnega vložka in kovinskega trna s plastificirano glavo kot npr. PSK (poraba po navodilih proizvajalca oz min 6kos/m2); in polnilni čep za prekinitev toplotnih mostov, 2x lepilna malta s plastificirano stekleno armirno mrežico, kot npr. Rofix Unistar Light, in paroprepustnim silikatno-silikonskim Si-Si zaključnim fasadnim slojem zrnavost 1,5 mm kot npr. Rofix Sisi®Putz Vital kompletno z vsemi ojačitvenimi profili robov in vogalov.</t>
    </r>
  </si>
  <si>
    <t>Dobava in izdelava toplotne izolacije podstavka in vkopanega dela temeljev: grundirni predpremaz, lepilo na cementni osnovi kompletno s predhodnim  lepljenjem vodonevpojne toplotne izolacije iz ekstrudiranega polistirena debeline 14cm z gladko površino in stopničasto oblikovanim robom za spajanje plošč na preklop kot npr. Ursa XPS N-III-PZ, poglobljeno sidranje s pritrdili iz plastičnega vložka in kovinskega trna s plastificirano glavo kot npr. PSK (poraba po navodilih proizvajalca oz min 6kos/m2); in polnilni čep za prekinitev toplotnih mostov, 2x lepilna malta na cementni osnovi s plastificirano stekleno armirno mrežico, predpremazom in paroprepustnim silikatno-silikonskim Si-Si zaključnim fasadnim slojem zrnavost 1,5 mm kot npr. Rofix Sisi®Putz Vital kompletno z vsemi ojačitvenimi profili robov oken, vogalov in vrat, tesnilnimi trakovi na stikih z okenskimi policami, odkapnimi profili (na vseh zgornjih okenskih špaletah obvezno odkapni profil) in PVC okenskimi profili.</t>
  </si>
  <si>
    <t xml:space="preserve">Priprava gradbišča, odstranitev eventuelnih ovir in utrditev delovnega platoja. Po končanih delih se gradbišče pospravi in vzpostavi v prvotno stanje. Obračun po dejanskih stroških. </t>
  </si>
  <si>
    <t>Zakoličba in oznaka križanja obstoječih komunalnih vodov s strani predstavnikov prizadetih komunalnih organizacij.</t>
  </si>
  <si>
    <t>VODOVOD V2 - TLAČNI CEVOVOVOD</t>
  </si>
  <si>
    <t>SKUPNA REKAPITULACIJA STROŠKOV ZA  
VODOVOD TODRAŽ - LUČINE, 1. SKLOP, ODSEK-2</t>
  </si>
  <si>
    <t>C.</t>
  </si>
  <si>
    <t xml:space="preserve">Prestavitev obstoječega nadzemnega hidranta, vključno demontaža in ponovna montaža z novim spojnim in tesnilnim materialom </t>
  </si>
  <si>
    <t>12.3</t>
  </si>
  <si>
    <t>vmesni kos NL DN 60, L=1000 mm</t>
  </si>
  <si>
    <t>DN80</t>
  </si>
  <si>
    <t xml:space="preserve">* Fazonski komadi, armature, spojni in tesnilni material morajo ustrezati tlačnim razmeram posameznega odseka vodovodnega omrežja. </t>
  </si>
  <si>
    <t>Izpiranje in izvedba klornega šoka - dezinfekcija vodovoda in opreme.</t>
  </si>
  <si>
    <t>Tlačni preizkus vodovoda in opreme.</t>
  </si>
  <si>
    <t>Zagon vodovodnega sistema V1, V2 in prečrpalnice, nastavitve, testiranje in merilni protokoli.</t>
  </si>
  <si>
    <t xml:space="preserve">Čistilni kos </t>
  </si>
  <si>
    <t xml:space="preserve"> -</t>
  </si>
  <si>
    <t xml:space="preserve">Izvedba podvrtavanja vodotoka Brebovščica (T2 - T3)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</si>
  <si>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(T18 - T19)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</si>
  <si>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vodotoka Brebovščica (T40 - T41)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</si>
  <si>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Izvedba križanja z obstoječim cestnim prepustom s polaganjem vodovodne cevi v zaščitno jekleno cev premera fi 219,10 mm. V ceni je všteta dobava in vgradnja zaščitne jeklene cevi, kakor tudi uvlačenje vodovodne cevi NL DN80 skupaj s centrirnimi drsniki, s protizdrsnimi - antikorizijskimi trakovi  ter tesnilnima manšetama iz EPDM gume z zateznimi RF objemkami.</t>
  </si>
  <si>
    <t xml:space="preserve">Izvedba podvrtavanja vodotoka Brebovščica (T60 - T61) v zemljini III. - IV. kategorije, z uvrtavanjem zaščitne jeklene cevi - kovinski preboj,  premera fi219,10 mm, z uvlačenjem vodovodne cevi NL DN80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</si>
  <si>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 Cevi, loki, fazonski kosi in prirobnice znotraj objekta so iz nerjavečega INOX jekla kakovosti AISI 316 Ti. Dolžine FF kosov v popisih in dokumentaciji so informativne narave in se zvarijo na licu mesta glede na dimenzije ostale dobavljene opreme. </t>
  </si>
  <si>
    <t>Ploščati zasun, naprimer Euro 20 - tip 23 oz. tip 21 ali enakovredno.</t>
  </si>
  <si>
    <t>Avtomatski zračnik, prirobnični, za vgradnjo v AB jašek, DN50, PN 40, kot n.pr. Hawle ali enakovredno</t>
  </si>
  <si>
    <t>Rezanje cevi iz nodularne litine na vmesne kose (na gradbišču), obdelava, prenosi in vgradnja po navodilih proizvajalca.</t>
  </si>
  <si>
    <t>Izdelava preboja ter izvedba tesnjenja vodovodne cevi skozi AB steno z modularnimi členkastimi tesnili iz EPDM gume (naprimer LINK-SEAL ali enakovredno) z vsem potrebnim spojnim, tesnilnim in premaznim materialom.</t>
  </si>
  <si>
    <t>FF 50, L= 950 mm (INOX AISI 316 Ti)</t>
  </si>
  <si>
    <t>FFQ 50 - 90° (INOX AISI 316 Ti)</t>
  </si>
  <si>
    <t>T 50 / 50 (INOX AISI 316 Ti)</t>
  </si>
  <si>
    <t>Črpalni blok DN 50, PN64, 4 črpalke (3 delovne + 1 rezerva), Qč=3,22 l/s, višina črpanja Hč=294 m (naprimer Grundfos CRNE 3-23 Q-FGJ-T-E-HQQE (99050572)) ali izdelek drugega ponudnika z enakimi karakteristikami), vključno z vsem spojnim in tesnilnim materialom).</t>
  </si>
  <si>
    <t xml:space="preserve">Dobava in montaža pohodne rešetke iz nerjaveče pločevine AISI 304 dimenzije 180 x 120 cm, z vstopno odprtino 60 x 60 cm. </t>
  </si>
  <si>
    <t>Dobava in montaža inverterske klime (brez zunanje enote), moč P=2,3 kW/230 V, vključno z izvedbo prebojev, zatesnitvami, rešetkami in odvodom kondenzata.</t>
  </si>
  <si>
    <r>
      <rPr>
        <b/>
        <sz val="10"/>
        <rFont val="Calibri"/>
        <family val="2"/>
        <charset val="238"/>
        <scheme val="minor"/>
      </rPr>
      <t>Opomba:</t>
    </r>
    <r>
      <rPr>
        <sz val="10"/>
        <rFont val="Calibri"/>
        <family val="2"/>
        <charset val="238"/>
        <scheme val="minor"/>
      </rPr>
      <t xml:space="preserve"> Naročnik že ima zgrajen kvaliteten nadzorno / krmilni  sistem za vodooskrbo, zato mora izvajalec  upoštevati, da mora biti vsa nadgradnja ter dogradnja  narejena v enaki kvaliteti in istem sistemu.</t>
    </r>
  </si>
  <si>
    <t>Izdelava, dobava in montaža Alu dvokrilnih vrat velikosti 100+100/220 cm, z odpiranjem obeh kril po vertikalni (prednostno krilo), izdelanega iz Alu profil ID 67mm, s termo členom, barvanih v RAL 9007, s tolotno izolativnim polnilom deb. 40mm, vključno z Alu kljuko, cilindrično ključavnico, večtočkovnim zaklepanjem, pritrdilnim materialmo in vsemi transporti.</t>
  </si>
  <si>
    <t xml:space="preserve">Izvedba podvrtavanja pod državno cesto (T4 - T5)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</si>
  <si>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(T6 - T10)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</si>
  <si>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križanja z obstoječim cestnim prepustom s polaganjem vodovodne cevi v zaščitno jekleno cev premera fi 273 mm. V ceni je všteta dobava in vgradnja zaščitne jeklene cevi, kakor tudi uvlačenje vodovodne cevi NL DN100 skupaj s centrirnimi drsniki, s protizdrsnimi - antikorizijskimi trakovi ter tesnilnima manšetama iz EPDM gume z zateznimi RF objemkami.   </t>
  </si>
  <si>
    <t xml:space="preserve">Izvedba podvrtavanja pod državno cesto (T23 - T24)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</si>
  <si>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podvrtavanja neimenovanega potoka (T27 - T30) v zemljini III. - IV.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 in obnovitvena dela. </t>
  </si>
  <si>
    <t xml:space="preserve">Izvedba podvrtavanja strmega in nedostopnega terena (T41 - T46) v zemljini V. kategorije, z izdelavo vodene vrtine fi 150 mm za uvlačenje PEHD cevi premera fi 110 mm. Podvrtavanje se izvede po HDD tehnologiji. Cena vsebuje vse potrebno za izvedbo preboja, vključno s cevjo PEHD 110 mm, PE100, SDR17, PN10, odporno na abrazijo (tip cevi je opisan v popisu vodovodnega materiala), s prenosi, montažo, varjenjem, spojnim, montažnim in tesnilnim materialom, ter vode in bentonita za potrebe vrtanja. Vštet je tudi premik, montaža in demontaža vrtalne garniture ter vsa pripadajoča pripravljalnain obnovitvena dela. </t>
  </si>
  <si>
    <t xml:space="preserve">Izvedba podvrtavanja vodotoka Brebovščica (T62 - T63) v zemljini III. - IV. kategorije, z uvrtavanjem zaščitne jeklene cevi - kovinski preboj,  premera fi273 mm, z uvlačenjem vodovodne cevi NL DN100 skupaj s centrirnimi drsniki, s protizdrsnimi - antikorizijskimi trakovi  ter tesnilnima manšetama iz EPDM gume z zateznimi RF objemkami. Všteta je izvedba gradbene jame z izkopom, utrditvijo dna in varovanjem brežin. Vštet je tudi premik, montaža in demontaža vrtalne garniture ter vsa pripadajoča pripravljalna in obnovitvena dela (zasip gradbene jame). </t>
  </si>
  <si>
    <t xml:space="preserve">Izvedba priključka - prevezave na obstoječi vodovod NL100. </t>
  </si>
  <si>
    <t xml:space="preserve">Dobava in oblaganje stropa jaška s styrodurjem deb. 5 cm, vključno z rabiciranjem s 1x fasadno mrežico in 2x gradbeno lepilo na cementni osnovi, vključno s pripravo podlage, vsemi transporti in prenosi (strop jaška). </t>
  </si>
  <si>
    <t>Končno fino čiščenje notranjih prostov in vgrajene opreme, ki se kvalitetno očistijo in zbrišejo za prevzem s strani naročnika.</t>
  </si>
  <si>
    <t xml:space="preserve">* Vsi vodovodni materiali morajo biti primerni za uporabo v stiku s pitno vodo in certificirani. </t>
  </si>
  <si>
    <t>Cestna kapa, ohišje kape in pokrov iz nodularne litine, protikorozijsko zaščiteno. Naleganje pokrova konusno. Pokrov v celoti odstranljiv. Vključno s pripadajočo betonsko podložko.</t>
  </si>
  <si>
    <t xml:space="preserve">OPOMBE: 
* Dobava in vgradnja vodovodnih cevi iz nodularne litine, ki morajo biti izdelane na obojko v skladu s SIST EN 545 (zadnji veljavni standard) najmanj preferenčnega tlačnega razreda C40, z odgovarjajočimi spoji za različne primere vgradnje (STD, STD VI, UNI Ve) ali enakovredno in dolžino 6 m, z vsemi obdelavami in dodelavami za doseganje zahtevane montaže, spajanja in zaščite, skladno s ponudbenim predračunom in spodnjimi specifikacijami ter zahtevami naročnika v razpisni dokumentaciji.
</t>
  </si>
  <si>
    <t xml:space="preserve">* Cevi morajo biti na zunanji strani zaščitne z aktivno galvansko zaščito, ki omogoča vgradnjo cevi tudi v agresivnejšo zemljo (z zlitino Zn + Al minimalne debeline 400 g/m2 v razmerju 85% Zn in ostalo Al) in z modrim pokrivnim nanosom, na notranji strani pa s cementno oblogo; vse v skladu z EN545 (zadnji veljavni standard). Cementna obloga mora biti narejena za pitno vodo, cement tipa CEM III pa mora biti v skladu z EN197-1 z CE oznako (certifikat). Vse vrste obojčnih tesnil oz. spojev morajo biti zaradi zagotovitve kvalitete spoja preizkušeni skupaj s cevmi (certifikat).
</t>
  </si>
  <si>
    <t>* Ostali fazonski kosi morajo biti izdelani iz nodularne litine v skladu z EN 545:2010, z zunanjo in notranjo zaščito po postopku kataforeze min. debeline 70 mikronov ali po klasičnem postopku min. debeline 250 mikronov. Ustrezati morajo odgovarjajočim tlačnim razredom za različne primere vgradnje. Opremljeni morajo biti z odgovarjajočimi tesnili v skladu z EN 681-1 (certifikat). Prirobnični fazonski kosi standardne izvedbe morajo imeti vrtljivo prirobnico, ostali (samo FF kos) pa imajo lahko fiksno. Obojčni fazonski kosi morajo imeti odgovarjajoči spoj za različne primere vgradnje - STD, STD VI ali UNI Ve spoj (ali enkovredno). Spoji na obojčnih fazonskih kosih so enaki kot pri ceveh (isti proizvajalec). Vse vrste obojčnih tesnil oz. spojev morajo biti zaradi zagotovitve kvalitete spoja preizkušeni skupaj s fazoni (certifikat). Obojčni fazonski kosi morajo biti istega proizvajalca kot cevi.</t>
  </si>
  <si>
    <t>* Montažno - demontažni kosi morajo biti izdelani iz jekla oz. duktilne litine z Epoxy zaščito min. 250 mikronov, s stojnimi vijaki in maticami za regulacijo in tesnenje EPDM. Možnost nastavitve dolžine +/-25mm. Vse v skladu z ISO 1092-2. 
* Jeklene, pocinkane navojne cevi morajo ustrezati standardu DIN 2440. 
* PE cevi za vodo morajo biti v skladu z ISO 4427 oz. SIST ISO 12201, z odgovarjajočim tlačnim razredom za različne primere vgradnje.</t>
  </si>
  <si>
    <t>* Ohišje in loputa prirobnične lopute sta izdelana iz duktilne litine GJS 400-15 ali boljše, z epoxy zaščito minimalne debeline 250 mikronov. Osovina zasuna je izdelana iz nerjavečega jekla. "O" tesnila na vretenu so iz NBR. EPDM tesnilo, ki se nahaja na loputi in omogoča 100% tesnenje pri pretoku v obe smeri (avtomatsko tesnenje), je možno zamenjati. Disk lopute je dvakrat excentrično postavljen glede na ohišje zaradi lažjega upravljanja. Sedež je narejen iz nerjavečega jekla je uvaljan na ohišje. Ustrezati morajo standardu EN 1074.</t>
  </si>
  <si>
    <t>* Telo zračnika je izdelano iz duktilne litine z epoxy zaščito minimalno 250 mikronov, plovci in šoba malega plovka so iz umetnih mas, tesnilo glavnega plovka pa EPDM. Mreža za zaščito pred nesnago je iz inox, pokrov pa iz inox ali duktilne litine. Delovno območje tlaka obsega  0,1 ÷ 25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</si>
  <si>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 Telo zračnika je izdelano iz duktilne litine z epoxy zaščito minimalno 250 mikronov, plovci in šoba malega plovka so iz umetnih mas, tesnilo glavnega plovka pa EPDM. Mreža za zaščito pred nesnago je iz inox, pokrov pa iz inox ali duktilne litine. Delovno območje tlaka obsega  0,1 ÷ 40 bar. V ohišje je vgrajen dodatni odzračni ventil za kontrolo delovanja. 
* Vsi vodovodni materiali vključujejo transport, prenose, montažo ter nerjavni spojni in tesnilni material.
* Tesnila morajo biti iz EPDM gume, ki ustreza uporabi v stiku s pitno vodo. Tesnila imajo vgrajen nosilni kovinski obroč in so profilirane oblike (na notranjem premeru ojačitev okrogle oblike). Izdelana po standardu EN 1541-1 in primerna za tlake PN6, PN10, PN16, PN25, PN40.</t>
  </si>
  <si>
    <t>Cevi NL DN 100 (SIST EN 545 / ISO 2531, C40), dolžina cevi l=6,0 m/kos. Standard spoj ali enakovredno.</t>
  </si>
  <si>
    <t>Cevi NL DN 100 (SIST EN 545 / ISO 2531, C100), dolžina cevi l=6,0 m/kos. UNI Ve spoj ali enakovredno. (vlečna sila 40 kN - območje uvlačenja cevi v zaščitno jekleno cev!).</t>
  </si>
  <si>
    <t>Cevi NL DN 80 (SIST EN 545 / ISO 2531, C40), dolžina cevi l=6,0 m/kos. Standard spoj ali enakovredno.</t>
  </si>
  <si>
    <t>Cevi NL DN 60 (SIST EN 545 / ISO 2531, C40), dolžina cevi l=6,0 m/kos. Standard spoj ali enakovredno.</t>
  </si>
  <si>
    <t>Cevi NL DN 80 (SIST EN 545 / ISO 2531, C100), dolžina cevi l=6,0 m/kos. UNI Ve spoj ali enakovredno. (vlečna sila 40 kN - območje uvlačenja cevi v zaščitno jekleno cev!).</t>
  </si>
  <si>
    <t>*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Ustrezati morajo standardu EN 1074. EV zasuni PN40 morajo biti izdelani iz jeklene litine GS-C25 ali duktilne litine, z epoxy zaščito. Klin zasuna je iz jeklene litine GC-C25 ali duktilne litine, tesnenje iz nerjavečega jekla ali brona. Vreteno zasuna je izdelano iz nerjavečega jekla. Ustrezati morajo standardu EN 12516, EN 1984.</t>
  </si>
  <si>
    <t xml:space="preserve">Rušenje betonskega jaška - peskolova z nakladanjem in odvozom na odlagališče gradbenih odpadkov, vključno s stroški deponiranja. (Rušenje se izvaja na območju prepustov državne ceste). </t>
  </si>
  <si>
    <r>
      <t>Dobava, izdelava in vgradnja betonskih jaškov - peskolova iz  BC</t>
    </r>
    <r>
      <rPr>
        <sz val="11"/>
        <color rgb="FF0070C0"/>
        <rFont val="Calibri"/>
        <family val="2"/>
        <charset val="238"/>
      </rPr>
      <t xml:space="preserve">φ60, globine do 1m, z betonskim pokrovom, vključno z izkopom, zasipom, podložnim betonom in delnim obbetoniranjem z betonom C 16/20, izrezom za izdelavo vtoka /iztoka,  ter fino zidarsko obdelavo mulde ter priključkov s fino cementno malto, vsemi deli / predelavami in materialom. </t>
    </r>
    <r>
      <rPr>
        <sz val="11"/>
        <color rgb="FF0070C0"/>
        <rFont val="Calibri"/>
        <family val="2"/>
        <charset val="238"/>
        <scheme val="minor"/>
      </rPr>
      <t xml:space="preserve"> </t>
    </r>
  </si>
  <si>
    <t>Izdelava obrabne in zaporne plasti bituminizirane zmesi AC 16 surf B 50/70 A4 v debelini 7 cm - LOKALNA CESTA (upoštevano je asfaltiranje celotne širine vozišča na območju izgradnje vodovoda).</t>
  </si>
  <si>
    <t>Izdelava nosilne plasti bituminizirane zmesi AC 16 base B 70/100 A3 v debelini 7 cm - LOKALNA CESTA (upoštevana je vgradnja na območju izkopa jarka vodovoda).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</si>
</sst>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A#######?"/>
    <numFmt numFmtId="166" formatCode="#,##0.000"/>
    <numFmt numFmtId="167" formatCode="#,##0.00_ ;\-#,##0.00\ "/>
    <numFmt numFmtId="168" formatCode="0.#"/>
  </numFmts>
  <fonts count="30" x14ac:knownFonts="1">
    <font>
      <sz val="11"/>
      <color theme="1"/>
      <name val="Calibri"/>
      <family val="2"/>
      <charset val="238"/>
      <scheme val="minor"/>
    </font>
    <font>
      <sz val="11"/>
      <color theme="1"/>
      <name val="Calibri"/>
      <family val="2"/>
      <charset val="238"/>
      <scheme val="minor"/>
    </font>
    <font>
      <sz val="11"/>
      <name val="Calibri"/>
      <family val="2"/>
      <charset val="238"/>
      <scheme val="minor"/>
    </font>
    <font>
      <sz val="14"/>
      <name val="Calibri"/>
      <family val="2"/>
      <charset val="238"/>
      <scheme val="minor"/>
    </font>
    <font>
      <b/>
      <sz val="11"/>
      <name val="Calibri"/>
      <family val="2"/>
      <charset val="238"/>
      <scheme val="minor"/>
    </font>
    <font>
      <b/>
      <sz val="9"/>
      <name val="Calibri"/>
      <family val="2"/>
      <charset val="238"/>
      <scheme val="minor"/>
    </font>
    <font>
      <b/>
      <sz val="12"/>
      <name val="Calibri"/>
      <family val="2"/>
      <charset val="238"/>
      <scheme val="minor"/>
    </font>
    <font>
      <sz val="9"/>
      <name val="Calibri"/>
      <family val="2"/>
      <charset val="238"/>
      <scheme val="minor"/>
    </font>
    <font>
      <sz val="11"/>
      <name val="Arial CE"/>
      <family val="2"/>
      <charset val="238"/>
    </font>
    <font>
      <sz val="10"/>
      <name val="Arial CE"/>
      <family val="2"/>
      <charset val="238"/>
    </font>
    <font>
      <sz val="10"/>
      <name val="Arial"/>
      <family val="2"/>
      <charset val="238"/>
    </font>
    <font>
      <sz val="10"/>
      <name val="Arial CE"/>
      <family val="2"/>
      <charset val="238"/>
    </font>
    <font>
      <b/>
      <sz val="16"/>
      <name val="Calibri"/>
      <family val="2"/>
      <charset val="238"/>
      <scheme val="minor"/>
    </font>
    <font>
      <sz val="10"/>
      <name val="Calibri"/>
      <family val="2"/>
      <charset val="238"/>
      <scheme val="minor"/>
    </font>
    <font>
      <b/>
      <sz val="10"/>
      <name val="Calibri"/>
      <family val="2"/>
      <charset val="238"/>
      <scheme val="minor"/>
    </font>
    <font>
      <sz val="11"/>
      <name val="Arial"/>
      <family val="2"/>
      <charset val="238"/>
    </font>
    <font>
      <sz val="11"/>
      <name val="Calibri"/>
      <family val="2"/>
      <charset val="238"/>
    </font>
    <font>
      <sz val="14"/>
      <name val="Arial"/>
      <family val="2"/>
      <charset val="238"/>
    </font>
    <font>
      <b/>
      <sz val="12"/>
      <name val="Arial"/>
      <family val="2"/>
      <charset val="238"/>
    </font>
    <font>
      <sz val="12"/>
      <name val="Arial"/>
      <family val="2"/>
      <charset val="238"/>
    </font>
    <font>
      <b/>
      <sz val="14"/>
      <name val="Calibri"/>
      <family val="2"/>
      <charset val="238"/>
      <scheme val="minor"/>
    </font>
    <font>
      <sz val="8"/>
      <name val="Calibri"/>
      <family val="2"/>
      <charset val="238"/>
      <scheme val="minor"/>
    </font>
    <font>
      <sz val="12"/>
      <name val="Calibri"/>
      <family val="2"/>
      <charset val="238"/>
      <scheme val="minor"/>
    </font>
    <font>
      <strike/>
      <sz val="11"/>
      <name val="Calibri"/>
      <family val="2"/>
      <charset val="238"/>
      <scheme val="minor"/>
    </font>
    <font>
      <b/>
      <sz val="16"/>
      <name val="Arial"/>
      <family val="2"/>
      <charset val="238"/>
    </font>
    <font>
      <b/>
      <sz val="14"/>
      <name val="Arial"/>
      <family val="2"/>
      <charset val="238"/>
    </font>
    <font>
      <b/>
      <sz val="10"/>
      <name val="Arial"/>
      <family val="2"/>
      <charset val="238"/>
    </font>
    <font>
      <b/>
      <sz val="11"/>
      <color rgb="FF0070C0"/>
      <name val="Calibri"/>
      <family val="2"/>
      <charset val="238"/>
      <scheme val="minor"/>
    </font>
    <font>
      <sz val="11"/>
      <color rgb="FF0070C0"/>
      <name val="Calibri"/>
      <family val="2"/>
      <charset val="238"/>
      <scheme val="minor"/>
    </font>
    <font>
      <sz val="11"/>
      <color rgb="FF0070C0"/>
      <name val="Calibri"/>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tint="-0.249977111117893"/>
        <bgColor indexed="64"/>
      </patternFill>
    </fill>
  </fills>
  <borders count="23">
    <border>
      <left/>
      <right/>
      <top/>
      <bottom/>
      <diagonal/>
    </border>
    <border>
      <left/>
      <right/>
      <top style="thin">
        <color auto="1"/>
      </top>
      <bottom/>
      <diagonal/>
    </border>
    <border>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hair">
        <color auto="1"/>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double">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hair">
        <color auto="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s>
  <cellStyleXfs count="14">
    <xf numFmtId="0" fontId="0" fillId="0" borderId="0"/>
    <xf numFmtId="2" fontId="1" fillId="0" borderId="1" applyFont="0" applyFill="0" applyAlignment="0" applyProtection="0">
      <alignment horizontal="center" vertical="center"/>
      <protection locked="0"/>
    </xf>
    <xf numFmtId="0" fontId="8" fillId="0" borderId="0"/>
    <xf numFmtId="0" fontId="8"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537">
    <xf numFmtId="0" fontId="0" fillId="0" borderId="0" xfId="0"/>
    <xf numFmtId="0" fontId="2" fillId="0" borderId="0" xfId="0" applyFont="1" applyAlignment="1">
      <alignment horizontal="right"/>
    </xf>
    <xf numFmtId="0" fontId="2" fillId="2" borderId="2" xfId="0" applyFont="1" applyFill="1" applyBorder="1" applyAlignment="1">
      <alignment horizontal="right"/>
    </xf>
    <xf numFmtId="2" fontId="2" fillId="0" borderId="0" xfId="1" applyFont="1" applyBorder="1" applyAlignment="1" applyProtection="1">
      <alignment horizontal="right" vertical="top"/>
    </xf>
    <xf numFmtId="4" fontId="2" fillId="0" borderId="0" xfId="0" applyNumberFormat="1" applyFont="1" applyAlignment="1">
      <alignment horizontal="right"/>
    </xf>
    <xf numFmtId="0" fontId="2" fillId="2" borderId="4" xfId="0" applyFont="1" applyFill="1" applyBorder="1" applyAlignment="1">
      <alignment horizontal="right"/>
    </xf>
    <xf numFmtId="0" fontId="2" fillId="0" borderId="6" xfId="0" applyFont="1" applyBorder="1" applyAlignment="1">
      <alignment horizontal="right"/>
    </xf>
    <xf numFmtId="0" fontId="2" fillId="0" borderId="0" xfId="0" applyFont="1" applyAlignment="1"/>
    <xf numFmtId="0" fontId="2" fillId="2" borderId="2" xfId="0" applyFont="1" applyFill="1" applyBorder="1" applyAlignment="1"/>
    <xf numFmtId="0" fontId="2" fillId="0" borderId="6" xfId="0" applyFont="1" applyBorder="1" applyAlignment="1"/>
    <xf numFmtId="4" fontId="2" fillId="0" borderId="0" xfId="0" applyNumberFormat="1" applyFont="1" applyAlignment="1"/>
    <xf numFmtId="2" fontId="2" fillId="0" borderId="0" xfId="1" applyFont="1" applyBorder="1" applyAlignment="1" applyProtection="1"/>
    <xf numFmtId="2" fontId="2" fillId="0" borderId="0" xfId="1" applyFont="1" applyBorder="1" applyAlignment="1" applyProtection="1">
      <alignment horizontal="right"/>
    </xf>
    <xf numFmtId="0" fontId="2" fillId="0" borderId="0" xfId="0" applyFont="1" applyAlignment="1">
      <alignment vertical="top" wrapText="1"/>
    </xf>
    <xf numFmtId="0" fontId="2" fillId="0" borderId="0" xfId="0" applyFont="1" applyAlignment="1">
      <alignment horizontal="center"/>
    </xf>
    <xf numFmtId="4" fontId="2" fillId="0" borderId="0" xfId="0" applyNumberFormat="1" applyFont="1" applyAlignment="1">
      <alignment horizontal="right" vertical="top"/>
    </xf>
    <xf numFmtId="2" fontId="2" fillId="2" borderId="8" xfId="1" applyFont="1" applyFill="1" applyBorder="1" applyAlignment="1" applyProtection="1">
      <alignment horizontal="right"/>
    </xf>
    <xf numFmtId="0" fontId="2" fillId="2" borderId="13" xfId="0" applyFont="1" applyFill="1" applyBorder="1" applyAlignment="1">
      <alignment horizontal="right"/>
    </xf>
    <xf numFmtId="0" fontId="2" fillId="2" borderId="6" xfId="0" applyFont="1" applyFill="1" applyBorder="1" applyAlignment="1">
      <alignment horizontal="right"/>
    </xf>
    <xf numFmtId="0" fontId="5" fillId="2" borderId="11" xfId="0" applyFont="1" applyFill="1" applyBorder="1" applyAlignment="1">
      <alignment horizontal="right"/>
    </xf>
    <xf numFmtId="2" fontId="2" fillId="0" borderId="12" xfId="1" applyFont="1" applyBorder="1" applyAlignment="1" applyProtection="1">
      <alignment horizontal="right"/>
    </xf>
    <xf numFmtId="4" fontId="2" fillId="0" borderId="0" xfId="0" applyNumberFormat="1" applyFont="1" applyFill="1" applyAlignment="1">
      <alignment horizontal="right"/>
    </xf>
    <xf numFmtId="164" fontId="2" fillId="0" borderId="0" xfId="0" applyNumberFormat="1" applyFont="1" applyAlignment="1">
      <alignment horizontal="right"/>
    </xf>
    <xf numFmtId="2" fontId="4" fillId="6" borderId="8" xfId="1" applyFont="1" applyFill="1" applyBorder="1" applyAlignment="1" applyProtection="1">
      <alignment horizontal="right"/>
    </xf>
    <xf numFmtId="2" fontId="2" fillId="0" borderId="12" xfId="1" applyFont="1" applyBorder="1" applyAlignment="1" applyProtection="1">
      <alignment vertical="top"/>
    </xf>
    <xf numFmtId="4" fontId="2" fillId="0" borderId="0" xfId="0" applyNumberFormat="1" applyFont="1" applyFill="1" applyAlignment="1">
      <alignment horizontal="right" vertical="top"/>
    </xf>
    <xf numFmtId="10" fontId="2" fillId="0" borderId="0" xfId="1" applyNumberFormat="1" applyFont="1" applyBorder="1" applyAlignment="1" applyProtection="1">
      <alignment horizontal="right"/>
    </xf>
    <xf numFmtId="2" fontId="2" fillId="0" borderId="0" xfId="0" applyNumberFormat="1" applyFont="1" applyAlignment="1">
      <alignment horizontal="right"/>
    </xf>
    <xf numFmtId="2" fontId="2" fillId="0" borderId="12" xfId="1" applyFont="1" applyBorder="1" applyAlignment="1" applyProtection="1">
      <alignment horizontal="right" vertical="top"/>
    </xf>
    <xf numFmtId="0" fontId="3" fillId="7" borderId="4" xfId="0" applyFont="1" applyFill="1" applyBorder="1" applyAlignment="1"/>
    <xf numFmtId="0" fontId="2" fillId="7" borderId="6" xfId="0" applyFont="1" applyFill="1" applyBorder="1" applyAlignment="1"/>
    <xf numFmtId="0" fontId="2" fillId="2" borderId="4" xfId="0" applyFont="1" applyFill="1" applyBorder="1" applyAlignment="1"/>
    <xf numFmtId="0" fontId="5" fillId="2" borderId="11" xfId="0" applyFont="1" applyFill="1" applyBorder="1" applyAlignment="1"/>
    <xf numFmtId="2" fontId="2" fillId="0" borderId="12" xfId="1" applyFont="1" applyBorder="1" applyAlignment="1" applyProtection="1"/>
    <xf numFmtId="164" fontId="2" fillId="0" borderId="0" xfId="1" applyNumberFormat="1" applyFont="1" applyBorder="1" applyAlignment="1" applyProtection="1"/>
    <xf numFmtId="2" fontId="4" fillId="6" borderId="8" xfId="1" applyFont="1" applyFill="1" applyBorder="1" applyAlignment="1" applyProtection="1"/>
    <xf numFmtId="4" fontId="2" fillId="0" borderId="0" xfId="0" applyNumberFormat="1" applyFont="1" applyFill="1" applyAlignment="1"/>
    <xf numFmtId="0" fontId="2" fillId="3" borderId="0" xfId="0" applyFont="1" applyFill="1" applyBorder="1" applyAlignment="1">
      <alignment horizontal="justify" vertical="top" wrapText="1"/>
    </xf>
    <xf numFmtId="0" fontId="2" fillId="0" borderId="0"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Border="1" applyAlignment="1">
      <alignment horizontal="justify" vertical="top" wrapText="1"/>
    </xf>
    <xf numFmtId="4" fontId="9" fillId="0" borderId="0" xfId="0" applyNumberFormat="1" applyFont="1" applyFill="1" applyBorder="1" applyAlignment="1">
      <alignment horizontal="right"/>
    </xf>
    <xf numFmtId="4" fontId="9" fillId="0" borderId="0" xfId="0" applyNumberFormat="1" applyFont="1" applyBorder="1" applyAlignment="1"/>
    <xf numFmtId="0" fontId="9" fillId="0" borderId="0" xfId="0" applyFont="1" applyBorder="1" applyAlignment="1">
      <alignment horizontal="right" vertical="top"/>
    </xf>
    <xf numFmtId="0" fontId="9" fillId="0" borderId="0" xfId="0" applyFont="1" applyBorder="1" applyAlignment="1">
      <alignment horizontal="justify" vertical="top" wrapText="1"/>
    </xf>
    <xf numFmtId="4" fontId="2" fillId="3" borderId="0" xfId="0" applyNumberFormat="1" applyFont="1" applyFill="1" applyBorder="1" applyAlignment="1">
      <alignment horizontal="right" wrapText="1"/>
    </xf>
    <xf numFmtId="0" fontId="2" fillId="3" borderId="0" xfId="0" applyFont="1" applyFill="1" applyBorder="1" applyAlignment="1">
      <alignment vertical="top" wrapText="1"/>
    </xf>
    <xf numFmtId="0" fontId="2" fillId="0" borderId="0" xfId="0" applyFont="1" applyBorder="1" applyAlignment="1">
      <alignment horizontal="justify" vertical="top" wrapText="1"/>
    </xf>
    <xf numFmtId="0" fontId="2" fillId="3" borderId="0" xfId="0" applyFont="1" applyFill="1" applyBorder="1" applyAlignment="1">
      <alignment horizontal="left" vertical="top" wrapText="1"/>
    </xf>
    <xf numFmtId="2" fontId="2" fillId="3" borderId="0" xfId="0" applyNumberFormat="1" applyFont="1" applyFill="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right" wrapText="1"/>
    </xf>
    <xf numFmtId="0" fontId="2" fillId="0" borderId="0" xfId="0" applyFont="1" applyFill="1" applyAlignment="1">
      <alignment horizontal="right" wrapText="1"/>
    </xf>
    <xf numFmtId="2" fontId="10" fillId="3" borderId="0" xfId="0" applyNumberFormat="1" applyFont="1" applyFill="1" applyBorder="1" applyAlignment="1">
      <alignment horizontal="right" wrapText="1"/>
    </xf>
    <xf numFmtId="0" fontId="2" fillId="0" borderId="0" xfId="0" applyFont="1" applyFill="1" applyAlignment="1">
      <alignment horizontal="left" vertical="top" wrapText="1"/>
    </xf>
    <xf numFmtId="2" fontId="2" fillId="0" borderId="0" xfId="0" applyNumberFormat="1" applyFont="1" applyFill="1" applyBorder="1" applyAlignment="1">
      <alignment horizontal="center" vertical="top"/>
    </xf>
    <xf numFmtId="4" fontId="2" fillId="0" borderId="0" xfId="0" applyNumberFormat="1" applyFont="1" applyBorder="1" applyAlignment="1">
      <alignment horizontal="right" wrapText="1"/>
    </xf>
    <xf numFmtId="0" fontId="2" fillId="3" borderId="0" xfId="0" applyFont="1" applyFill="1" applyBorder="1" applyAlignment="1">
      <alignment horizontal="center" vertical="top" wrapText="1"/>
    </xf>
    <xf numFmtId="2" fontId="2" fillId="0" borderId="0" xfId="0" applyNumberFormat="1" applyFont="1" applyBorder="1" applyAlignment="1">
      <alignment vertical="top" wrapText="1"/>
    </xf>
    <xf numFmtId="49" fontId="2" fillId="3" borderId="0" xfId="0" applyNumberFormat="1" applyFont="1" applyFill="1" applyAlignment="1">
      <alignment vertical="top" wrapText="1"/>
    </xf>
    <xf numFmtId="0" fontId="2" fillId="3" borderId="0" xfId="3" quotePrefix="1" applyNumberFormat="1" applyFont="1" applyFill="1" applyBorder="1" applyAlignment="1">
      <alignment horizontal="left" vertical="top" wrapText="1"/>
    </xf>
    <xf numFmtId="2" fontId="2" fillId="6" borderId="8" xfId="1" applyFont="1" applyFill="1" applyBorder="1" applyAlignment="1" applyProtection="1">
      <alignment horizontal="right"/>
    </xf>
    <xf numFmtId="0" fontId="5" fillId="2" borderId="11" xfId="0" applyFont="1" applyFill="1" applyBorder="1" applyAlignment="1">
      <alignment horizontal="right" wrapText="1"/>
    </xf>
    <xf numFmtId="49" fontId="2" fillId="0" borderId="0" xfId="0" applyNumberFormat="1" applyFont="1" applyAlignment="1">
      <alignment horizontal="center" vertical="top"/>
    </xf>
    <xf numFmtId="0" fontId="2" fillId="0" borderId="0" xfId="0" applyFont="1"/>
    <xf numFmtId="49" fontId="4" fillId="2" borderId="3" xfId="0" applyNumberFormat="1" applyFont="1" applyFill="1" applyBorder="1" applyAlignment="1">
      <alignment horizontal="center" vertical="top"/>
    </xf>
    <xf numFmtId="0" fontId="12" fillId="2" borderId="4" xfId="0" applyFont="1" applyFill="1" applyBorder="1"/>
    <xf numFmtId="0" fontId="2" fillId="2" borderId="5" xfId="0" applyFont="1" applyFill="1" applyBorder="1" applyAlignment="1">
      <alignment horizontal="right"/>
    </xf>
    <xf numFmtId="49" fontId="13" fillId="0" borderId="0" xfId="0" applyNumberFormat="1" applyFont="1" applyAlignment="1">
      <alignment horizontal="center" vertical="top"/>
    </xf>
    <xf numFmtId="0" fontId="14" fillId="0" borderId="0" xfId="0" applyFont="1"/>
    <xf numFmtId="0" fontId="13" fillId="0" borderId="0" xfId="0" applyFont="1"/>
    <xf numFmtId="49" fontId="4" fillId="2" borderId="2" xfId="0" applyNumberFormat="1" applyFont="1" applyFill="1" applyBorder="1" applyAlignment="1">
      <alignment horizontal="center" vertical="top"/>
    </xf>
    <xf numFmtId="0" fontId="4" fillId="2" borderId="2" xfId="0" applyFont="1" applyFill="1" applyBorder="1"/>
    <xf numFmtId="4" fontId="4" fillId="2" borderId="2" xfId="0" applyNumberFormat="1" applyFont="1" applyFill="1" applyBorder="1" applyAlignment="1">
      <alignment horizontal="right"/>
    </xf>
    <xf numFmtId="49" fontId="2" fillId="0" borderId="0" xfId="1" applyNumberFormat="1" applyFont="1" applyBorder="1" applyAlignment="1" applyProtection="1">
      <alignment horizontal="center" vertical="top"/>
    </xf>
    <xf numFmtId="2" fontId="2" fillId="0" borderId="0" xfId="1" applyFont="1" applyBorder="1" applyAlignment="1" applyProtection="1">
      <alignment vertical="top"/>
    </xf>
    <xf numFmtId="0" fontId="2" fillId="0" borderId="0" xfId="0" applyFont="1" applyBorder="1" applyAlignment="1">
      <alignment horizontal="center" vertical="top"/>
    </xf>
    <xf numFmtId="49" fontId="13" fillId="2" borderId="6" xfId="0" applyNumberFormat="1" applyFont="1" applyFill="1" applyBorder="1" applyAlignment="1">
      <alignment horizontal="center" vertical="top"/>
    </xf>
    <xf numFmtId="0" fontId="14" fillId="2" borderId="6" xfId="0" applyFont="1" applyFill="1" applyBorder="1"/>
    <xf numFmtId="4" fontId="4" fillId="2" borderId="6" xfId="0" applyNumberFormat="1" applyFont="1" applyFill="1" applyBorder="1" applyAlignment="1">
      <alignment horizontal="right"/>
    </xf>
    <xf numFmtId="4" fontId="4" fillId="0" borderId="0" xfId="0" applyNumberFormat="1" applyFont="1" applyAlignment="1">
      <alignment horizontal="right"/>
    </xf>
    <xf numFmtId="49" fontId="13" fillId="0" borderId="6" xfId="0" applyNumberFormat="1" applyFont="1" applyBorder="1" applyAlignment="1">
      <alignment horizontal="center" vertical="top"/>
    </xf>
    <xf numFmtId="0" fontId="2" fillId="0" borderId="6" xfId="0" applyFont="1" applyBorder="1"/>
    <xf numFmtId="4" fontId="2" fillId="0" borderId="6" xfId="0" applyNumberFormat="1" applyFont="1" applyBorder="1" applyAlignment="1">
      <alignment horizontal="right"/>
    </xf>
    <xf numFmtId="0" fontId="4" fillId="2" borderId="4" xfId="0" applyFont="1" applyFill="1" applyBorder="1" applyAlignment="1">
      <alignment horizontal="left"/>
    </xf>
    <xf numFmtId="4" fontId="4" fillId="2" borderId="5" xfId="0" applyNumberFormat="1" applyFont="1" applyFill="1" applyBorder="1" applyAlignment="1">
      <alignment horizontal="right"/>
    </xf>
    <xf numFmtId="0" fontId="2" fillId="0" borderId="0" xfId="0" applyFont="1" applyAlignment="1">
      <alignment horizontal="center" vertical="top"/>
    </xf>
    <xf numFmtId="49" fontId="5" fillId="2" borderId="11" xfId="0" applyNumberFormat="1" applyFont="1" applyFill="1" applyBorder="1" applyAlignment="1">
      <alignment horizontal="center" vertical="top" wrapText="1"/>
    </xf>
    <xf numFmtId="0" fontId="5" fillId="2" borderId="11" xfId="0" applyFont="1" applyFill="1" applyBorder="1" applyAlignment="1">
      <alignment horizontal="center" vertical="center"/>
    </xf>
    <xf numFmtId="0" fontId="7" fillId="0" borderId="0" xfId="0" applyFont="1"/>
    <xf numFmtId="0" fontId="2" fillId="0" borderId="0" xfId="0" applyFont="1" applyAlignment="1">
      <alignment vertical="top"/>
    </xf>
    <xf numFmtId="49" fontId="2" fillId="0" borderId="12" xfId="1" applyNumberFormat="1" applyFont="1" applyBorder="1" applyAlignment="1" applyProtection="1">
      <alignment horizontal="center" vertical="top"/>
    </xf>
    <xf numFmtId="49" fontId="2" fillId="6" borderId="9" xfId="1" applyNumberFormat="1" applyFont="1" applyFill="1" applyBorder="1" applyAlignment="1" applyProtection="1">
      <alignment horizontal="center" vertical="top"/>
    </xf>
    <xf numFmtId="0" fontId="2" fillId="0" borderId="0" xfId="0" quotePrefix="1" applyFont="1" applyAlignment="1">
      <alignment vertical="top" wrapText="1"/>
    </xf>
    <xf numFmtId="4" fontId="2" fillId="0" borderId="0" xfId="0" applyNumberFormat="1" applyFont="1" applyAlignment="1">
      <alignment horizontal="center" vertical="top"/>
    </xf>
    <xf numFmtId="0" fontId="2" fillId="0" borderId="0" xfId="0" applyFont="1" applyAlignment="1">
      <alignment horizontal="left" vertical="top" wrapText="1"/>
    </xf>
    <xf numFmtId="2" fontId="2" fillId="6" borderId="8" xfId="1" applyFont="1" applyFill="1" applyBorder="1" applyAlignment="1" applyProtection="1">
      <alignment vertical="top"/>
    </xf>
    <xf numFmtId="0" fontId="2" fillId="0" borderId="0" xfId="0" applyFont="1" applyFill="1" applyAlignment="1">
      <alignment vertical="top" wrapText="1"/>
    </xf>
    <xf numFmtId="49" fontId="2" fillId="0" borderId="0" xfId="0" applyNumberFormat="1" applyFont="1" applyFill="1" applyAlignment="1">
      <alignment horizontal="center" vertical="top"/>
    </xf>
    <xf numFmtId="0" fontId="2" fillId="0" borderId="0" xfId="0" applyFont="1" applyFill="1" applyAlignment="1">
      <alignment horizontal="right"/>
    </xf>
    <xf numFmtId="0" fontId="2" fillId="0" borderId="0" xfId="0" applyFont="1" applyFill="1" applyAlignment="1">
      <alignment horizontal="center" vertical="top"/>
    </xf>
    <xf numFmtId="0" fontId="2" fillId="0" borderId="0" xfId="0" applyFont="1" applyFill="1" applyAlignment="1" applyProtection="1">
      <alignment horizontal="left" vertical="top" wrapText="1"/>
    </xf>
    <xf numFmtId="2" fontId="2" fillId="0" borderId="0" xfId="1" applyFont="1" applyBorder="1" applyAlignment="1" applyProtection="1">
      <alignment wrapText="1"/>
    </xf>
    <xf numFmtId="0" fontId="2" fillId="0" borderId="0" xfId="0" applyFont="1" applyAlignment="1">
      <alignment horizontal="left" vertical="top"/>
    </xf>
    <xf numFmtId="49" fontId="4" fillId="6" borderId="9" xfId="1" applyNumberFormat="1" applyFont="1" applyFill="1" applyBorder="1" applyAlignment="1" applyProtection="1">
      <alignment horizontal="center"/>
    </xf>
    <xf numFmtId="0" fontId="2" fillId="0" borderId="0" xfId="2" applyFont="1" applyBorder="1" applyAlignment="1">
      <alignment horizontal="left" vertical="top" wrapText="1"/>
    </xf>
    <xf numFmtId="0" fontId="2" fillId="0" borderId="0" xfId="0" applyFont="1" applyAlignment="1">
      <alignment horizontal="center" vertical="top" wrapText="1"/>
    </xf>
    <xf numFmtId="0" fontId="15" fillId="0" borderId="0" xfId="0" applyFont="1" applyAlignment="1">
      <alignment horizontal="right"/>
    </xf>
    <xf numFmtId="0" fontId="17" fillId="0" borderId="0" xfId="0" applyFont="1" applyAlignment="1">
      <alignment horizontal="right"/>
    </xf>
    <xf numFmtId="4" fontId="15" fillId="0" borderId="0" xfId="0" applyNumberFormat="1" applyFont="1" applyAlignment="1">
      <alignment horizontal="right"/>
    </xf>
    <xf numFmtId="0" fontId="19" fillId="2" borderId="17" xfId="0" applyFont="1" applyFill="1" applyBorder="1" applyAlignment="1">
      <alignment horizontal="right"/>
    </xf>
    <xf numFmtId="2" fontId="19" fillId="0" borderId="0" xfId="1" applyFont="1" applyBorder="1" applyAlignment="1" applyProtection="1">
      <alignment horizontal="right"/>
    </xf>
    <xf numFmtId="2" fontId="18" fillId="0" borderId="0" xfId="1" applyFont="1" applyBorder="1" applyAlignment="1" applyProtection="1">
      <alignment horizontal="right"/>
    </xf>
    <xf numFmtId="0" fontId="19" fillId="0" borderId="0" xfId="0" applyFont="1" applyAlignment="1">
      <alignment horizontal="right"/>
    </xf>
    <xf numFmtId="0" fontId="18" fillId="0" borderId="0" xfId="0" applyFont="1" applyAlignment="1">
      <alignment horizontal="right"/>
    </xf>
    <xf numFmtId="0" fontId="19" fillId="0" borderId="6" xfId="0" applyFont="1" applyBorder="1" applyAlignment="1">
      <alignment horizontal="right"/>
    </xf>
    <xf numFmtId="0" fontId="18" fillId="0" borderId="6" xfId="0" applyFont="1" applyBorder="1" applyAlignment="1">
      <alignment horizontal="right"/>
    </xf>
    <xf numFmtId="0" fontId="19" fillId="0" borderId="0" xfId="0" applyFont="1" applyBorder="1" applyAlignment="1">
      <alignment horizontal="right"/>
    </xf>
    <xf numFmtId="0" fontId="18" fillId="0" borderId="0" xfId="0" applyFont="1" applyBorder="1" applyAlignment="1">
      <alignment horizontal="right"/>
    </xf>
    <xf numFmtId="0" fontId="19" fillId="2" borderId="2" xfId="0" applyFont="1" applyFill="1" applyBorder="1" applyAlignment="1">
      <alignment horizontal="right"/>
    </xf>
    <xf numFmtId="0" fontId="18" fillId="2" borderId="2" xfId="0" applyFont="1" applyFill="1" applyBorder="1" applyAlignment="1">
      <alignment horizontal="right"/>
    </xf>
    <xf numFmtId="4" fontId="15" fillId="0" borderId="0" xfId="0" applyNumberFormat="1" applyFont="1" applyAlignment="1">
      <alignment horizontal="left"/>
    </xf>
    <xf numFmtId="49" fontId="4" fillId="2" borderId="3" xfId="0" applyNumberFormat="1" applyFont="1" applyFill="1" applyBorder="1" applyAlignment="1">
      <alignment horizontal="left" vertical="top"/>
    </xf>
    <xf numFmtId="0" fontId="20" fillId="2" borderId="4" xfId="0" applyFont="1" applyFill="1" applyBorder="1"/>
    <xf numFmtId="0" fontId="2" fillId="2" borderId="4" xfId="0" applyFont="1" applyFill="1" applyBorder="1" applyAlignment="1">
      <alignment horizontal="center"/>
    </xf>
    <xf numFmtId="49" fontId="2" fillId="0" borderId="0" xfId="0" applyNumberFormat="1" applyFont="1" applyAlignment="1">
      <alignment horizontal="left" vertical="top"/>
    </xf>
    <xf numFmtId="49" fontId="13" fillId="0" borderId="0" xfId="0" applyNumberFormat="1" applyFont="1" applyAlignment="1">
      <alignment horizontal="left" vertical="top"/>
    </xf>
    <xf numFmtId="0" fontId="6" fillId="0" borderId="0" xfId="0" applyFont="1"/>
    <xf numFmtId="0" fontId="2" fillId="2" borderId="2" xfId="0" applyFont="1" applyFill="1" applyBorder="1" applyAlignment="1">
      <alignment horizontal="center"/>
    </xf>
    <xf numFmtId="4" fontId="2" fillId="2" borderId="2" xfId="0" applyNumberFormat="1" applyFont="1" applyFill="1" applyBorder="1" applyAlignment="1">
      <alignment horizontal="right"/>
    </xf>
    <xf numFmtId="2" fontId="2" fillId="0" borderId="0" xfId="1" applyFont="1" applyBorder="1" applyAlignment="1" applyProtection="1">
      <alignment horizontal="center"/>
    </xf>
    <xf numFmtId="4" fontId="2" fillId="0" borderId="0" xfId="1" applyNumberFormat="1" applyFont="1" applyBorder="1" applyAlignment="1" applyProtection="1">
      <alignment horizontal="right"/>
    </xf>
    <xf numFmtId="49" fontId="4" fillId="2" borderId="7" xfId="0" applyNumberFormat="1" applyFont="1" applyFill="1" applyBorder="1" applyAlignment="1">
      <alignment horizontal="center" vertical="top"/>
    </xf>
    <xf numFmtId="0" fontId="4" fillId="2" borderId="7" xfId="0" applyFont="1" applyFill="1" applyBorder="1"/>
    <xf numFmtId="0" fontId="2" fillId="2" borderId="7" xfId="0" applyFont="1" applyFill="1" applyBorder="1" applyAlignment="1">
      <alignment horizontal="center"/>
    </xf>
    <xf numFmtId="0" fontId="2" fillId="2" borderId="7" xfId="0" applyFont="1" applyFill="1" applyBorder="1" applyAlignment="1">
      <alignment horizontal="right"/>
    </xf>
    <xf numFmtId="4" fontId="2" fillId="2" borderId="7" xfId="0" applyNumberFormat="1" applyFont="1" applyFill="1" applyBorder="1" applyAlignment="1">
      <alignment horizontal="right"/>
    </xf>
    <xf numFmtId="4" fontId="4" fillId="2" borderId="7" xfId="0" applyNumberFormat="1" applyFont="1" applyFill="1" applyBorder="1" applyAlignment="1">
      <alignment horizontal="right"/>
    </xf>
    <xf numFmtId="49" fontId="13" fillId="2" borderId="6" xfId="0" applyNumberFormat="1" applyFont="1" applyFill="1" applyBorder="1" applyAlignment="1">
      <alignment horizontal="left" vertical="top"/>
    </xf>
    <xf numFmtId="0" fontId="2" fillId="2" borderId="6" xfId="0" applyFont="1" applyFill="1" applyBorder="1" applyAlignment="1">
      <alignment horizontal="center"/>
    </xf>
    <xf numFmtId="4" fontId="2" fillId="2" borderId="6" xfId="0" applyNumberFormat="1" applyFont="1" applyFill="1" applyBorder="1" applyAlignment="1">
      <alignment horizontal="right"/>
    </xf>
    <xf numFmtId="49" fontId="13" fillId="3" borderId="6" xfId="0" applyNumberFormat="1" applyFont="1" applyFill="1" applyBorder="1" applyAlignment="1">
      <alignment horizontal="left" vertical="top"/>
    </xf>
    <xf numFmtId="0" fontId="14" fillId="3" borderId="6" xfId="0" applyFont="1" applyFill="1" applyBorder="1"/>
    <xf numFmtId="0" fontId="2" fillId="3" borderId="6" xfId="0" applyFont="1" applyFill="1" applyBorder="1" applyAlignment="1">
      <alignment horizontal="center"/>
    </xf>
    <xf numFmtId="0" fontId="2" fillId="3" borderId="6" xfId="0" applyFont="1" applyFill="1" applyBorder="1" applyAlignment="1">
      <alignment horizontal="right"/>
    </xf>
    <xf numFmtId="4" fontId="2" fillId="3" borderId="6" xfId="0" applyNumberFormat="1" applyFont="1" applyFill="1" applyBorder="1" applyAlignment="1">
      <alignment horizontal="right"/>
    </xf>
    <xf numFmtId="4" fontId="4" fillId="3" borderId="6" xfId="0" applyNumberFormat="1" applyFont="1" applyFill="1" applyBorder="1" applyAlignment="1">
      <alignment horizontal="right"/>
    </xf>
    <xf numFmtId="49" fontId="13" fillId="2" borderId="8" xfId="0" applyNumberFormat="1" applyFont="1" applyFill="1" applyBorder="1" applyAlignment="1">
      <alignment horizontal="left" vertical="top"/>
    </xf>
    <xf numFmtId="0" fontId="2" fillId="2" borderId="8" xfId="0" quotePrefix="1" applyFont="1" applyFill="1" applyBorder="1" applyAlignment="1">
      <alignment horizontal="right"/>
    </xf>
    <xf numFmtId="0" fontId="2" fillId="2" borderId="8" xfId="0" applyFont="1" applyFill="1" applyBorder="1" applyAlignment="1">
      <alignment horizontal="center"/>
    </xf>
    <xf numFmtId="0" fontId="2" fillId="2" borderId="8" xfId="0" applyFont="1" applyFill="1" applyBorder="1" applyAlignment="1">
      <alignment horizontal="right"/>
    </xf>
    <xf numFmtId="4" fontId="2" fillId="2" borderId="8" xfId="0" applyNumberFormat="1" applyFont="1" applyFill="1" applyBorder="1" applyAlignment="1">
      <alignment horizontal="right"/>
    </xf>
    <xf numFmtId="0" fontId="6" fillId="2" borderId="4" xfId="0" applyFont="1" applyFill="1" applyBorder="1"/>
    <xf numFmtId="4" fontId="2" fillId="2" borderId="4" xfId="0" applyNumberFormat="1" applyFont="1" applyFill="1" applyBorder="1" applyAlignment="1">
      <alignment horizontal="right"/>
    </xf>
    <xf numFmtId="4" fontId="6" fillId="2" borderId="5" xfId="0" applyNumberFormat="1" applyFont="1" applyFill="1" applyBorder="1" applyAlignment="1">
      <alignment horizontal="right"/>
    </xf>
    <xf numFmtId="0" fontId="5" fillId="2" borderId="11" xfId="0" applyFont="1" applyFill="1" applyBorder="1" applyAlignment="1">
      <alignment horizontal="center"/>
    </xf>
    <xf numFmtId="2" fontId="2" fillId="0" borderId="12" xfId="1" applyFont="1" applyBorder="1" applyAlignment="1" applyProtection="1">
      <alignment horizontal="center"/>
    </xf>
    <xf numFmtId="4" fontId="2" fillId="0" borderId="12" xfId="1" applyNumberFormat="1" applyFont="1" applyBorder="1" applyAlignment="1" applyProtection="1">
      <alignment horizontal="right"/>
    </xf>
    <xf numFmtId="49" fontId="2" fillId="2" borderId="9" xfId="1" applyNumberFormat="1" applyFont="1" applyFill="1" applyBorder="1" applyAlignment="1" applyProtection="1">
      <alignment horizontal="center"/>
    </xf>
    <xf numFmtId="2" fontId="4" fillId="2" borderId="8" xfId="1" applyFont="1" applyFill="1" applyBorder="1" applyAlignment="1" applyProtection="1">
      <alignment horizontal="right"/>
    </xf>
    <xf numFmtId="2" fontId="2" fillId="2" borderId="8" xfId="1" applyFont="1" applyFill="1" applyBorder="1" applyAlignment="1" applyProtection="1">
      <alignment horizontal="center"/>
    </xf>
    <xf numFmtId="4" fontId="2" fillId="2" borderId="8" xfId="1" applyNumberFormat="1" applyFont="1" applyFill="1" applyBorder="1" applyAlignment="1" applyProtection="1">
      <alignment horizontal="right"/>
    </xf>
    <xf numFmtId="4" fontId="2" fillId="2" borderId="10" xfId="1" applyNumberFormat="1" applyFont="1" applyFill="1" applyBorder="1" applyAlignment="1" applyProtection="1">
      <alignment horizontal="right"/>
    </xf>
    <xf numFmtId="0" fontId="2" fillId="0" borderId="0" xfId="0" applyFont="1" applyAlignment="1">
      <alignment wrapText="1"/>
    </xf>
    <xf numFmtId="10" fontId="2" fillId="0" borderId="0" xfId="0" applyNumberFormat="1" applyFont="1" applyAlignment="1">
      <alignment horizontal="right"/>
    </xf>
    <xf numFmtId="49" fontId="2" fillId="2" borderId="9" xfId="1" applyNumberFormat="1" applyFont="1" applyFill="1" applyBorder="1" applyAlignment="1" applyProtection="1">
      <alignment horizontal="center" vertical="top"/>
    </xf>
    <xf numFmtId="164" fontId="2" fillId="0" borderId="0" xfId="1" applyNumberFormat="1" applyFont="1" applyBorder="1" applyAlignment="1" applyProtection="1">
      <alignment horizontal="right"/>
    </xf>
    <xf numFmtId="0" fontId="2" fillId="0" borderId="0" xfId="0" applyFont="1" applyAlignment="1">
      <alignment horizontal="left" wrapText="1"/>
    </xf>
    <xf numFmtId="4" fontId="2" fillId="0" borderId="12" xfId="1" applyNumberFormat="1" applyFont="1" applyBorder="1" applyAlignment="1" applyProtection="1">
      <alignment horizontal="right" vertical="top"/>
    </xf>
    <xf numFmtId="4" fontId="2" fillId="0" borderId="0" xfId="1" applyNumberFormat="1" applyFont="1" applyBorder="1" applyAlignment="1" applyProtection="1">
      <alignment horizontal="right" vertical="top"/>
    </xf>
    <xf numFmtId="49" fontId="20" fillId="7" borderId="3" xfId="0" applyNumberFormat="1" applyFont="1" applyFill="1" applyBorder="1" applyAlignment="1">
      <alignment horizontal="left" vertical="top"/>
    </xf>
    <xf numFmtId="0" fontId="20" fillId="7" borderId="4" xfId="0" applyFont="1" applyFill="1" applyBorder="1"/>
    <xf numFmtId="0" fontId="3" fillId="7" borderId="5" xfId="0" applyFont="1" applyFill="1" applyBorder="1" applyAlignment="1"/>
    <xf numFmtId="4" fontId="2" fillId="2" borderId="2" xfId="0" applyNumberFormat="1" applyFont="1" applyFill="1" applyBorder="1" applyAlignment="1"/>
    <xf numFmtId="4" fontId="4" fillId="2" borderId="2" xfId="0" applyNumberFormat="1" applyFont="1" applyFill="1" applyBorder="1" applyAlignment="1"/>
    <xf numFmtId="4" fontId="2" fillId="0" borderId="0" xfId="1" applyNumberFormat="1" applyFont="1" applyBorder="1" applyAlignment="1" applyProtection="1"/>
    <xf numFmtId="0" fontId="2" fillId="0" borderId="0" xfId="0" applyFont="1" applyBorder="1" applyAlignment="1"/>
    <xf numFmtId="49" fontId="13" fillId="7" borderId="6" xfId="0" applyNumberFormat="1" applyFont="1" applyFill="1" applyBorder="1" applyAlignment="1">
      <alignment horizontal="left" vertical="top"/>
    </xf>
    <xf numFmtId="0" fontId="14" fillId="7" borderId="6" xfId="0" applyFont="1" applyFill="1" applyBorder="1"/>
    <xf numFmtId="4" fontId="2" fillId="7" borderId="6" xfId="0" applyNumberFormat="1" applyFont="1" applyFill="1" applyBorder="1" applyAlignment="1"/>
    <xf numFmtId="4" fontId="4" fillId="7" borderId="6" xfId="0" applyNumberFormat="1" applyFont="1" applyFill="1" applyBorder="1" applyAlignment="1"/>
    <xf numFmtId="4" fontId="4" fillId="0" borderId="0" xfId="0" applyNumberFormat="1" applyFont="1" applyAlignment="1"/>
    <xf numFmtId="49" fontId="13" fillId="0" borderId="6" xfId="0" applyNumberFormat="1" applyFont="1" applyBorder="1" applyAlignment="1">
      <alignment horizontal="left" vertical="top"/>
    </xf>
    <xf numFmtId="4" fontId="2" fillId="0" borderId="6" xfId="0" applyNumberFormat="1" applyFont="1" applyBorder="1" applyAlignment="1"/>
    <xf numFmtId="0" fontId="4" fillId="2" borderId="4" xfId="0" applyFont="1" applyFill="1" applyBorder="1"/>
    <xf numFmtId="4" fontId="2" fillId="2" borderId="4" xfId="0" applyNumberFormat="1" applyFont="1" applyFill="1" applyBorder="1" applyAlignment="1"/>
    <xf numFmtId="4" fontId="4" fillId="2" borderId="5" xfId="0" applyNumberFormat="1" applyFont="1" applyFill="1" applyBorder="1" applyAlignment="1"/>
    <xf numFmtId="0" fontId="5" fillId="2" borderId="11" xfId="0" applyFont="1" applyFill="1" applyBorder="1" applyAlignment="1">
      <alignment wrapText="1"/>
    </xf>
    <xf numFmtId="0" fontId="7" fillId="0" borderId="0" xfId="0" applyFont="1" applyAlignment="1"/>
    <xf numFmtId="4" fontId="2" fillId="0" borderId="12" xfId="1" applyNumberFormat="1" applyFont="1" applyBorder="1" applyAlignment="1" applyProtection="1"/>
    <xf numFmtId="4" fontId="4" fillId="6" borderId="8" xfId="1" applyNumberFormat="1" applyFont="1" applyFill="1" applyBorder="1" applyAlignment="1" applyProtection="1"/>
    <xf numFmtId="4" fontId="4" fillId="6" borderId="10" xfId="1" applyNumberFormat="1" applyFont="1" applyFill="1" applyBorder="1" applyAlignment="1" applyProtection="1"/>
    <xf numFmtId="0" fontId="2" fillId="0" borderId="0" xfId="0" applyFont="1" applyFill="1" applyAlignment="1"/>
    <xf numFmtId="4" fontId="4" fillId="6" borderId="8" xfId="1" applyNumberFormat="1" applyFont="1" applyFill="1" applyBorder="1" applyAlignment="1" applyProtection="1">
      <alignment horizontal="right"/>
    </xf>
    <xf numFmtId="4" fontId="4" fillId="6" borderId="10" xfId="1" applyNumberFormat="1" applyFont="1" applyFill="1" applyBorder="1" applyAlignment="1" applyProtection="1">
      <alignment horizontal="right"/>
    </xf>
    <xf numFmtId="49" fontId="4" fillId="6" borderId="9" xfId="1" applyNumberFormat="1" applyFont="1" applyFill="1" applyBorder="1" applyAlignment="1" applyProtection="1">
      <alignment horizontal="center" vertical="top"/>
    </xf>
    <xf numFmtId="49" fontId="4" fillId="2" borderId="13" xfId="0" applyNumberFormat="1" applyFont="1" applyFill="1" applyBorder="1" applyAlignment="1">
      <alignment horizontal="center" vertical="top"/>
    </xf>
    <xf numFmtId="0" fontId="4" fillId="2" borderId="13" xfId="0" applyFont="1" applyFill="1" applyBorder="1"/>
    <xf numFmtId="0" fontId="2" fillId="2" borderId="13" xfId="0" applyFont="1" applyFill="1" applyBorder="1" applyAlignment="1">
      <alignment horizontal="center"/>
    </xf>
    <xf numFmtId="4" fontId="2" fillId="2" borderId="13" xfId="0" applyNumberFormat="1" applyFont="1" applyFill="1" applyBorder="1" applyAlignment="1">
      <alignment horizontal="right"/>
    </xf>
    <xf numFmtId="4" fontId="4" fillId="2" borderId="13" xfId="0" applyNumberFormat="1" applyFont="1" applyFill="1" applyBorder="1" applyAlignment="1">
      <alignment horizontal="right"/>
    </xf>
    <xf numFmtId="0" fontId="2" fillId="2" borderId="6" xfId="0" quotePrefix="1" applyFont="1" applyFill="1" applyBorder="1" applyAlignment="1">
      <alignment horizontal="right"/>
    </xf>
    <xf numFmtId="0" fontId="4" fillId="2" borderId="4" xfId="0" applyFont="1" applyFill="1" applyBorder="1" applyAlignment="1">
      <alignment horizontal="right"/>
    </xf>
    <xf numFmtId="0" fontId="5" fillId="2" borderId="11" xfId="0" applyFont="1" applyFill="1" applyBorder="1" applyAlignment="1">
      <alignment horizontal="center" vertical="center" wrapText="1"/>
    </xf>
    <xf numFmtId="0" fontId="2" fillId="0" borderId="0" xfId="0" applyFont="1" applyFill="1" applyAlignment="1">
      <alignment horizontal="center"/>
    </xf>
    <xf numFmtId="49" fontId="2" fillId="3" borderId="0" xfId="0" applyNumberFormat="1" applyFont="1" applyFill="1" applyAlignment="1">
      <alignment horizontal="center" vertical="top"/>
    </xf>
    <xf numFmtId="0" fontId="2" fillId="3" borderId="0" xfId="0" applyFont="1" applyFill="1" applyAlignment="1">
      <alignment vertical="top" wrapText="1"/>
    </xf>
    <xf numFmtId="0" fontId="2" fillId="3" borderId="0" xfId="0" applyFont="1" applyFill="1" applyAlignment="1">
      <alignment horizontal="center"/>
    </xf>
    <xf numFmtId="4" fontId="2" fillId="3" borderId="0" xfId="0" applyNumberFormat="1" applyFont="1" applyFill="1" applyAlignment="1">
      <alignment horizontal="right"/>
    </xf>
    <xf numFmtId="2" fontId="4" fillId="6" borderId="8" xfId="1" applyFont="1" applyFill="1" applyBorder="1" applyAlignment="1" applyProtection="1">
      <alignment horizontal="center"/>
    </xf>
    <xf numFmtId="49" fontId="4" fillId="6" borderId="9" xfId="1" applyNumberFormat="1" applyFont="1" applyFill="1" applyBorder="1" applyAlignment="1" applyProtection="1">
      <alignment horizontal="right"/>
    </xf>
    <xf numFmtId="4" fontId="2" fillId="2" borderId="2" xfId="0" applyNumberFormat="1" applyFont="1" applyFill="1" applyBorder="1" applyAlignment="1">
      <alignment horizontal="right" vertical="top"/>
    </xf>
    <xf numFmtId="4" fontId="4" fillId="2" borderId="2" xfId="0" applyNumberFormat="1" applyFont="1" applyFill="1" applyBorder="1" applyAlignment="1">
      <alignment horizontal="right" vertical="top"/>
    </xf>
    <xf numFmtId="0" fontId="10" fillId="0" borderId="0" xfId="0" applyFont="1" applyBorder="1" applyAlignment="1">
      <alignment horizontal="justify" vertical="top" wrapText="1"/>
    </xf>
    <xf numFmtId="4" fontId="2" fillId="6" borderId="8" xfId="1" applyNumberFormat="1" applyFont="1" applyFill="1" applyBorder="1" applyAlignment="1" applyProtection="1">
      <alignment horizontal="right"/>
    </xf>
    <xf numFmtId="4" fontId="2" fillId="6" borderId="10" xfId="1" applyNumberFormat="1" applyFont="1" applyFill="1" applyBorder="1" applyAlignment="1" applyProtection="1">
      <alignment horizontal="right"/>
    </xf>
    <xf numFmtId="14" fontId="20" fillId="2" borderId="3" xfId="4" applyNumberFormat="1" applyFont="1" applyFill="1" applyBorder="1" applyAlignment="1" applyProtection="1">
      <alignment horizontal="center" vertical="center" wrapText="1"/>
      <protection locked="0"/>
    </xf>
    <xf numFmtId="165" fontId="13" fillId="0" borderId="0" xfId="5" applyNumberFormat="1" applyFont="1"/>
    <xf numFmtId="0" fontId="13" fillId="0" borderId="0" xfId="5" applyFont="1"/>
    <xf numFmtId="4" fontId="13" fillId="0" borderId="0" xfId="5" applyNumberFormat="1" applyFont="1"/>
    <xf numFmtId="14" fontId="14" fillId="0" borderId="0" xfId="4" applyNumberFormat="1" applyFont="1" applyAlignment="1" applyProtection="1">
      <alignment horizontal="left" vertical="center" wrapText="1"/>
      <protection locked="0"/>
    </xf>
    <xf numFmtId="0" fontId="6" fillId="0" borderId="0" xfId="4" applyFont="1" applyAlignment="1" applyProtection="1">
      <alignment vertical="center"/>
      <protection locked="0"/>
    </xf>
    <xf numFmtId="0" fontId="14" fillId="0" borderId="0" xfId="5" applyFont="1" applyAlignment="1">
      <alignment horizontal="center" vertical="center"/>
    </xf>
    <xf numFmtId="0" fontId="14" fillId="0" borderId="0" xfId="5" applyFont="1" applyAlignment="1">
      <alignment horizontal="right" vertical="center"/>
    </xf>
    <xf numFmtId="4" fontId="14" fillId="0" borderId="0" xfId="5" applyNumberFormat="1" applyFont="1" applyFill="1" applyAlignment="1">
      <alignment horizontal="right"/>
    </xf>
    <xf numFmtId="0" fontId="14" fillId="0" borderId="0" xfId="4" applyFont="1" applyAlignment="1" applyProtection="1">
      <alignment horizontal="center" vertical="top" wrapText="1"/>
      <protection locked="0"/>
    </xf>
    <xf numFmtId="0" fontId="14" fillId="0" borderId="0" xfId="5" applyFont="1" applyAlignment="1">
      <alignment horizontal="center"/>
    </xf>
    <xf numFmtId="0" fontId="14" fillId="0" borderId="0" xfId="5" applyFont="1" applyAlignment="1">
      <alignment horizontal="right"/>
    </xf>
    <xf numFmtId="0" fontId="6" fillId="0" borderId="0" xfId="4" applyFont="1" applyAlignment="1" applyProtection="1">
      <alignment horizontal="center" vertical="top" wrapText="1"/>
      <protection locked="0"/>
    </xf>
    <xf numFmtId="0" fontId="6" fillId="0" borderId="0" xfId="5" applyFont="1"/>
    <xf numFmtId="0" fontId="14" fillId="0" borderId="0" xfId="5" applyFont="1"/>
    <xf numFmtId="0" fontId="6" fillId="2" borderId="0" xfId="4" applyFont="1" applyFill="1" applyAlignment="1" applyProtection="1">
      <alignment horizontal="center" vertical="top" wrapText="1"/>
      <protection locked="0"/>
    </xf>
    <xf numFmtId="0" fontId="6" fillId="2" borderId="0" xfId="5" applyFont="1" applyFill="1"/>
    <xf numFmtId="0" fontId="14" fillId="2" borderId="0" xfId="5" applyFont="1" applyFill="1" applyAlignment="1">
      <alignment horizontal="center"/>
    </xf>
    <xf numFmtId="0" fontId="14" fillId="2" borderId="0" xfId="5" applyFont="1" applyFill="1" applyAlignment="1">
      <alignment horizontal="right"/>
    </xf>
    <xf numFmtId="4" fontId="14" fillId="2" borderId="0" xfId="5" applyNumberFormat="1" applyFont="1" applyFill="1" applyAlignment="1">
      <alignment horizontal="right"/>
    </xf>
    <xf numFmtId="49" fontId="13" fillId="0" borderId="0" xfId="5" applyNumberFormat="1" applyFont="1" applyAlignment="1">
      <alignment horizontal="center" vertical="top"/>
    </xf>
    <xf numFmtId="0" fontId="13" fillId="0" borderId="0" xfId="5" applyFont="1" applyAlignment="1">
      <alignment vertical="top" wrapText="1"/>
    </xf>
    <xf numFmtId="0" fontId="13" fillId="0" borderId="0" xfId="5" applyFont="1" applyAlignment="1">
      <alignment horizontal="center"/>
    </xf>
    <xf numFmtId="4" fontId="13" fillId="0" borderId="0" xfId="5" applyNumberFormat="1" applyFont="1" applyAlignment="1">
      <alignment horizontal="right"/>
    </xf>
    <xf numFmtId="4" fontId="13" fillId="0" borderId="0" xfId="5" applyNumberFormat="1" applyFont="1" applyAlignment="1">
      <alignment horizontal="right" vertical="top"/>
    </xf>
    <xf numFmtId="0" fontId="13" fillId="0" borderId="0" xfId="5" applyFont="1" applyAlignment="1">
      <alignment vertical="top"/>
    </xf>
    <xf numFmtId="49" fontId="13" fillId="0" borderId="12" xfId="1" applyNumberFormat="1" applyFont="1" applyBorder="1" applyAlignment="1" applyProtection="1">
      <alignment horizontal="center" vertical="top"/>
    </xf>
    <xf numFmtId="2" fontId="13" fillId="0" borderId="12" xfId="1" applyFont="1" applyBorder="1" applyAlignment="1" applyProtection="1">
      <alignment vertical="top"/>
    </xf>
    <xf numFmtId="2" fontId="13" fillId="0" borderId="12" xfId="1" applyFont="1" applyBorder="1" applyAlignment="1" applyProtection="1">
      <alignment horizontal="center"/>
    </xf>
    <xf numFmtId="2" fontId="13" fillId="0" borderId="12" xfId="1" applyFont="1" applyBorder="1" applyAlignment="1" applyProtection="1">
      <alignment horizontal="right"/>
    </xf>
    <xf numFmtId="4" fontId="13" fillId="0" borderId="12" xfId="1" applyNumberFormat="1" applyFont="1" applyBorder="1" applyAlignment="1" applyProtection="1">
      <alignment horizontal="right" vertical="top"/>
    </xf>
    <xf numFmtId="49" fontId="13" fillId="0" borderId="0" xfId="1" applyNumberFormat="1" applyFont="1" applyBorder="1" applyAlignment="1" applyProtection="1">
      <alignment horizontal="center" vertical="top"/>
    </xf>
    <xf numFmtId="2" fontId="13" fillId="0" borderId="0" xfId="1" applyFont="1" applyBorder="1" applyAlignment="1" applyProtection="1">
      <alignment vertical="top"/>
    </xf>
    <xf numFmtId="2" fontId="13" fillId="0" borderId="0" xfId="1" applyFont="1" applyBorder="1" applyAlignment="1" applyProtection="1">
      <alignment horizontal="center"/>
    </xf>
    <xf numFmtId="2" fontId="13" fillId="0" borderId="0" xfId="1" applyFont="1" applyBorder="1" applyAlignment="1" applyProtection="1">
      <alignment horizontal="right"/>
    </xf>
    <xf numFmtId="4" fontId="13" fillId="0" borderId="0" xfId="1" applyNumberFormat="1" applyFont="1" applyBorder="1" applyAlignment="1" applyProtection="1">
      <alignment horizontal="right" vertical="top"/>
    </xf>
    <xf numFmtId="0" fontId="13" fillId="0" borderId="0" xfId="5" applyFont="1" applyAlignment="1">
      <alignment horizontal="left" vertical="top" wrapText="1"/>
    </xf>
    <xf numFmtId="2" fontId="13" fillId="0" borderId="0" xfId="1" applyFont="1" applyBorder="1" applyAlignment="1" applyProtection="1"/>
    <xf numFmtId="0" fontId="13" fillId="0" borderId="0" xfId="4" applyFont="1" applyAlignment="1" applyProtection="1">
      <alignment horizontal="center" vertical="top" wrapText="1"/>
      <protection locked="0"/>
    </xf>
    <xf numFmtId="0" fontId="13" fillId="0" borderId="0" xfId="4" applyFont="1" applyAlignment="1" applyProtection="1">
      <alignment wrapText="1"/>
      <protection locked="0"/>
    </xf>
    <xf numFmtId="4" fontId="14" fillId="0" borderId="0" xfId="5" applyNumberFormat="1" applyFont="1"/>
    <xf numFmtId="0" fontId="14" fillId="0" borderId="1" xfId="5" applyFont="1" applyBorder="1"/>
    <xf numFmtId="0" fontId="14" fillId="0" borderId="1" xfId="5" applyFont="1" applyBorder="1" applyAlignment="1">
      <alignment horizontal="center"/>
    </xf>
    <xf numFmtId="0" fontId="14" fillId="0" borderId="1" xfId="5" applyFont="1" applyBorder="1" applyAlignment="1">
      <alignment horizontal="right"/>
    </xf>
    <xf numFmtId="4" fontId="14" fillId="0" borderId="1" xfId="5" applyNumberFormat="1" applyFont="1" applyFill="1" applyBorder="1" applyAlignment="1">
      <alignment horizontal="right"/>
    </xf>
    <xf numFmtId="0" fontId="14" fillId="0" borderId="14" xfId="5" applyFont="1" applyBorder="1" applyAlignment="1">
      <alignment horizontal="right"/>
    </xf>
    <xf numFmtId="4" fontId="14" fillId="0" borderId="14" xfId="5" applyNumberFormat="1" applyFont="1" applyFill="1" applyBorder="1" applyAlignment="1">
      <alignment horizontal="right"/>
    </xf>
    <xf numFmtId="0" fontId="13" fillId="0" borderId="0" xfId="5" applyFont="1" applyAlignment="1">
      <alignment wrapText="1"/>
    </xf>
    <xf numFmtId="0" fontId="13" fillId="0" borderId="0" xfId="5" applyFont="1" applyAlignment="1">
      <alignment horizontal="right"/>
    </xf>
    <xf numFmtId="4" fontId="13" fillId="0" borderId="0" xfId="5" applyNumberFormat="1" applyFont="1" applyFill="1" applyAlignment="1">
      <alignment horizontal="right"/>
    </xf>
    <xf numFmtId="0" fontId="13" fillId="0" borderId="0" xfId="5" applyNumberFormat="1" applyFont="1" applyAlignment="1">
      <alignment vertical="top"/>
    </xf>
    <xf numFmtId="166" fontId="13" fillId="0" borderId="0" xfId="5" applyNumberFormat="1" applyFont="1" applyAlignment="1">
      <alignment vertical="top"/>
    </xf>
    <xf numFmtId="4" fontId="13" fillId="0" borderId="0" xfId="5" applyNumberFormat="1" applyFont="1" applyAlignment="1">
      <alignment vertical="top"/>
    </xf>
    <xf numFmtId="0" fontId="6" fillId="2" borderId="0" xfId="4" applyFont="1" applyFill="1" applyAlignment="1" applyProtection="1">
      <protection locked="0"/>
    </xf>
    <xf numFmtId="0" fontId="13" fillId="2" borderId="0" xfId="5" applyFont="1" applyFill="1" applyAlignment="1">
      <alignment horizontal="center"/>
    </xf>
    <xf numFmtId="0" fontId="13" fillId="2" borderId="0" xfId="5" applyFont="1" applyFill="1" applyAlignment="1">
      <alignment horizontal="right"/>
    </xf>
    <xf numFmtId="4" fontId="13" fillId="2" borderId="0" xfId="5" applyNumberFormat="1" applyFont="1" applyFill="1" applyAlignment="1">
      <alignment horizontal="right"/>
    </xf>
    <xf numFmtId="16" fontId="13" fillId="0" borderId="0" xfId="4" applyNumberFormat="1" applyFont="1" applyAlignment="1" applyProtection="1">
      <alignment horizontal="center" vertical="top" wrapText="1"/>
      <protection locked="0"/>
    </xf>
    <xf numFmtId="0" fontId="13" fillId="0" borderId="0" xfId="4" applyFont="1" applyAlignment="1" applyProtection="1">
      <alignment horizontal="center" wrapText="1"/>
      <protection locked="0"/>
    </xf>
    <xf numFmtId="0" fontId="13" fillId="0" borderId="0" xfId="4" applyFont="1" applyAlignment="1" applyProtection="1">
      <alignment horizontal="right" wrapText="1"/>
      <protection locked="0"/>
    </xf>
    <xf numFmtId="4" fontId="13" fillId="0" borderId="0" xfId="5" applyNumberFormat="1" applyFont="1" applyFill="1" applyAlignment="1">
      <alignment horizontal="right" wrapText="1"/>
    </xf>
    <xf numFmtId="167" fontId="13" fillId="0" borderId="0" xfId="5" applyNumberFormat="1" applyFont="1" applyAlignment="1">
      <alignment vertical="top"/>
    </xf>
    <xf numFmtId="0" fontId="13" fillId="0" borderId="0" xfId="4" applyFont="1" applyAlignment="1" applyProtection="1">
      <alignment vertical="top" wrapText="1"/>
      <protection locked="0"/>
    </xf>
    <xf numFmtId="0" fontId="13" fillId="0" borderId="1" xfId="4" applyFont="1" applyBorder="1" applyAlignment="1" applyProtection="1">
      <alignment wrapText="1"/>
      <protection locked="0"/>
    </xf>
    <xf numFmtId="0" fontId="13" fillId="0" borderId="1" xfId="4" applyFont="1" applyBorder="1" applyAlignment="1" applyProtection="1">
      <alignment horizontal="center" wrapText="1"/>
      <protection locked="0"/>
    </xf>
    <xf numFmtId="0" fontId="13" fillId="0" borderId="1" xfId="4" applyFont="1" applyBorder="1" applyAlignment="1" applyProtection="1">
      <alignment horizontal="right" wrapText="1"/>
      <protection locked="0"/>
    </xf>
    <xf numFmtId="4" fontId="13" fillId="0" borderId="1" xfId="5" applyNumberFormat="1" applyFont="1" applyFill="1" applyBorder="1" applyAlignment="1">
      <alignment horizontal="right" wrapText="1"/>
    </xf>
    <xf numFmtId="0" fontId="14" fillId="0" borderId="14" xfId="4" applyFont="1" applyBorder="1" applyAlignment="1" applyProtection="1">
      <alignment horizontal="right" wrapText="1"/>
      <protection locked="0"/>
    </xf>
    <xf numFmtId="4" fontId="14" fillId="0" borderId="14" xfId="5" applyNumberFormat="1" applyFont="1" applyFill="1" applyBorder="1" applyAlignment="1">
      <alignment horizontal="right" wrapText="1"/>
    </xf>
    <xf numFmtId="0" fontId="6" fillId="2" borderId="0" xfId="4" applyFont="1" applyFill="1" applyAlignment="1" applyProtection="1">
      <alignment wrapText="1"/>
      <protection locked="0"/>
    </xf>
    <xf numFmtId="0" fontId="13" fillId="2" borderId="0" xfId="4" applyFont="1" applyFill="1" applyAlignment="1" applyProtection="1">
      <alignment horizontal="center" wrapText="1"/>
      <protection locked="0"/>
    </xf>
    <xf numFmtId="0" fontId="13" fillId="2" borderId="0" xfId="4" applyFont="1" applyFill="1" applyAlignment="1" applyProtection="1">
      <alignment horizontal="right" wrapText="1"/>
      <protection locked="0"/>
    </xf>
    <xf numFmtId="4" fontId="13" fillId="0" borderId="1" xfId="5" applyNumberFormat="1" applyFont="1" applyFill="1" applyBorder="1" applyAlignment="1">
      <alignment horizontal="right"/>
    </xf>
    <xf numFmtId="0" fontId="13" fillId="2" borderId="0" xfId="4" applyFont="1" applyFill="1" applyAlignment="1" applyProtection="1">
      <alignment horizontal="center"/>
      <protection locked="0"/>
    </xf>
    <xf numFmtId="0" fontId="13" fillId="2" borderId="0" xfId="4" applyFont="1" applyFill="1" applyAlignment="1" applyProtection="1">
      <alignment horizontal="right"/>
      <protection locked="0"/>
    </xf>
    <xf numFmtId="165" fontId="13" fillId="0" borderId="0" xfId="5" applyNumberFormat="1" applyFont="1" applyAlignment="1">
      <alignment vertical="top"/>
    </xf>
    <xf numFmtId="0" fontId="13" fillId="0" borderId="6" xfId="5" applyFont="1" applyBorder="1" applyAlignment="1">
      <alignment vertical="top" wrapText="1"/>
    </xf>
    <xf numFmtId="164" fontId="13" fillId="0" borderId="6" xfId="5" applyNumberFormat="1" applyFont="1" applyBorder="1" applyAlignment="1">
      <alignment horizontal="right"/>
    </xf>
    <xf numFmtId="0" fontId="13" fillId="0" borderId="6" xfId="5" applyFont="1" applyBorder="1" applyAlignment="1">
      <alignment horizontal="right"/>
    </xf>
    <xf numFmtId="4" fontId="13" fillId="0" borderId="6" xfId="5" applyNumberFormat="1" applyFont="1" applyFill="1" applyBorder="1" applyAlignment="1">
      <alignment horizontal="right"/>
    </xf>
    <xf numFmtId="0" fontId="14" fillId="0" borderId="0" xfId="4" applyFont="1" applyBorder="1" applyAlignment="1" applyProtection="1">
      <alignment horizontal="right" wrapText="1"/>
      <protection locked="0"/>
    </xf>
    <xf numFmtId="4" fontId="14" fillId="0" borderId="0" xfId="5" applyNumberFormat="1" applyFont="1" applyFill="1" applyBorder="1" applyAlignment="1">
      <alignment horizontal="right"/>
    </xf>
    <xf numFmtId="4" fontId="13" fillId="0" borderId="0" xfId="4" applyNumberFormat="1" applyFont="1" applyFill="1" applyAlignment="1" applyProtection="1">
      <alignment horizontal="right" wrapText="1"/>
      <protection locked="0"/>
    </xf>
    <xf numFmtId="165" fontId="14" fillId="0" borderId="0" xfId="5" applyNumberFormat="1" applyFont="1" applyAlignment="1">
      <alignment vertical="top"/>
    </xf>
    <xf numFmtId="0" fontId="14" fillId="0" borderId="0" xfId="5" applyFont="1" applyAlignment="1">
      <alignment vertical="top"/>
    </xf>
    <xf numFmtId="166" fontId="14" fillId="0" borderId="0" xfId="5" applyNumberFormat="1" applyFont="1" applyAlignment="1">
      <alignment vertical="top"/>
    </xf>
    <xf numFmtId="4" fontId="14" fillId="0" borderId="0" xfId="5" applyNumberFormat="1" applyFont="1" applyAlignment="1">
      <alignment vertical="top"/>
    </xf>
    <xf numFmtId="0" fontId="13" fillId="2" borderId="0" xfId="5" applyFont="1" applyFill="1"/>
    <xf numFmtId="4" fontId="13" fillId="2" borderId="0" xfId="4" applyNumberFormat="1" applyFont="1" applyFill="1" applyAlignment="1" applyProtection="1">
      <alignment horizontal="right"/>
      <protection locked="0"/>
    </xf>
    <xf numFmtId="4" fontId="13" fillId="2" borderId="0" xfId="4" applyNumberFormat="1" applyFont="1" applyFill="1" applyAlignment="1" applyProtection="1">
      <alignment horizontal="right" wrapText="1"/>
      <protection locked="0"/>
    </xf>
    <xf numFmtId="0" fontId="13" fillId="0" borderId="6" xfId="4" applyFont="1" applyBorder="1" applyAlignment="1" applyProtection="1">
      <alignment horizontal="center" vertical="top" wrapText="1"/>
      <protection locked="0"/>
    </xf>
    <xf numFmtId="0" fontId="13" fillId="0" borderId="6" xfId="4" applyFont="1" applyBorder="1" applyAlignment="1" applyProtection="1">
      <alignment wrapText="1"/>
      <protection locked="0"/>
    </xf>
    <xf numFmtId="0" fontId="13" fillId="0" borderId="6" xfId="4" applyFont="1" applyBorder="1" applyAlignment="1" applyProtection="1">
      <alignment horizontal="center" wrapText="1"/>
      <protection locked="0"/>
    </xf>
    <xf numFmtId="0" fontId="13" fillId="0" borderId="6" xfId="4" applyFont="1" applyBorder="1" applyAlignment="1" applyProtection="1">
      <alignment horizontal="right" wrapText="1"/>
      <protection locked="0"/>
    </xf>
    <xf numFmtId="4" fontId="13" fillId="0" borderId="6" xfId="4" applyNumberFormat="1" applyFont="1" applyFill="1" applyBorder="1" applyAlignment="1" applyProtection="1">
      <alignment horizontal="right" wrapText="1"/>
      <protection locked="0"/>
    </xf>
    <xf numFmtId="0" fontId="13" fillId="0" borderId="6" xfId="4" applyFont="1" applyBorder="1" applyAlignment="1" applyProtection="1">
      <protection locked="0"/>
    </xf>
    <xf numFmtId="0" fontId="13" fillId="0" borderId="6" xfId="4" applyFont="1" applyBorder="1" applyAlignment="1" applyProtection="1">
      <alignment horizontal="center"/>
      <protection locked="0"/>
    </xf>
    <xf numFmtId="0" fontId="13" fillId="0" borderId="6" xfId="4" applyFont="1" applyBorder="1" applyAlignment="1" applyProtection="1">
      <alignment horizontal="right"/>
      <protection locked="0"/>
    </xf>
    <xf numFmtId="0" fontId="14" fillId="0" borderId="14" xfId="4" applyFont="1" applyBorder="1" applyAlignment="1" applyProtection="1">
      <alignment wrapText="1"/>
      <protection locked="0"/>
    </xf>
    <xf numFmtId="0" fontId="13" fillId="0" borderId="14" xfId="4" applyFont="1" applyBorder="1" applyAlignment="1" applyProtection="1">
      <alignment horizontal="center" wrapText="1"/>
      <protection locked="0"/>
    </xf>
    <xf numFmtId="0" fontId="13" fillId="0" borderId="14" xfId="4" applyFont="1" applyBorder="1" applyAlignment="1" applyProtection="1">
      <alignment horizontal="right" wrapText="1"/>
      <protection locked="0"/>
    </xf>
    <xf numFmtId="4" fontId="13" fillId="0" borderId="14" xfId="4" applyNumberFormat="1" applyFont="1" applyFill="1" applyBorder="1" applyAlignment="1" applyProtection="1">
      <alignment horizontal="right" wrapText="1"/>
      <protection locked="0"/>
    </xf>
    <xf numFmtId="0" fontId="20" fillId="2" borderId="18" xfId="5" applyFont="1" applyFill="1" applyBorder="1" applyAlignment="1">
      <alignment horizontal="center" vertical="top" wrapText="1"/>
    </xf>
    <xf numFmtId="0" fontId="20" fillId="2" borderId="15" xfId="5" applyFont="1" applyFill="1" applyBorder="1" applyAlignment="1">
      <alignment vertical="center"/>
    </xf>
    <xf numFmtId="0" fontId="14" fillId="2" borderId="20" xfId="5" applyFont="1" applyFill="1" applyBorder="1" applyAlignment="1">
      <alignment horizontal="center" vertical="top" wrapText="1"/>
    </xf>
    <xf numFmtId="0" fontId="20" fillId="2" borderId="14" xfId="5" applyFont="1" applyFill="1" applyBorder="1" applyAlignment="1">
      <alignment vertical="top"/>
    </xf>
    <xf numFmtId="0" fontId="20" fillId="2" borderId="14" xfId="5" applyFont="1" applyFill="1" applyBorder="1" applyAlignment="1">
      <alignment horizontal="left"/>
    </xf>
    <xf numFmtId="0" fontId="3" fillId="2" borderId="14" xfId="5" applyFont="1" applyFill="1" applyBorder="1" applyAlignment="1">
      <alignment horizontal="center"/>
    </xf>
    <xf numFmtId="4" fontId="3" fillId="2" borderId="14" xfId="5" applyNumberFormat="1" applyFont="1" applyFill="1" applyBorder="1" applyAlignment="1">
      <alignment horizontal="right"/>
    </xf>
    <xf numFmtId="4" fontId="2" fillId="2" borderId="21" xfId="5" applyNumberFormat="1" applyFont="1" applyFill="1" applyBorder="1" applyAlignment="1">
      <alignment horizontal="right" wrapText="1"/>
    </xf>
    <xf numFmtId="4" fontId="5" fillId="0" borderId="0" xfId="5" applyNumberFormat="1" applyFont="1" applyAlignment="1">
      <alignment wrapText="1"/>
    </xf>
    <xf numFmtId="0" fontId="7" fillId="0" borderId="0" xfId="5" applyFont="1" applyAlignment="1">
      <alignment wrapText="1"/>
    </xf>
    <xf numFmtId="4" fontId="13" fillId="0" borderId="0" xfId="5" applyNumberFormat="1" applyFont="1" applyAlignment="1">
      <alignment wrapText="1"/>
    </xf>
    <xf numFmtId="0" fontId="14" fillId="0" borderId="0" xfId="5" applyFont="1" applyAlignment="1">
      <alignment horizontal="center" vertical="top" wrapText="1"/>
    </xf>
    <xf numFmtId="0" fontId="20" fillId="0" borderId="0" xfId="5" applyFont="1" applyAlignment="1">
      <alignment vertical="top"/>
    </xf>
    <xf numFmtId="0" fontId="3" fillId="0" borderId="0" xfId="5" applyFont="1" applyAlignment="1">
      <alignment horizontal="center"/>
    </xf>
    <xf numFmtId="4" fontId="3" fillId="0" borderId="0" xfId="5" applyNumberFormat="1" applyFont="1" applyAlignment="1">
      <alignment horizontal="right"/>
    </xf>
    <xf numFmtId="4" fontId="2" fillId="0" borderId="0" xfId="5" applyNumberFormat="1" applyFont="1" applyAlignment="1">
      <alignment horizontal="right" wrapText="1"/>
    </xf>
    <xf numFmtId="0" fontId="13" fillId="0" borderId="0" xfId="0" applyFont="1" applyAlignment="1">
      <alignment horizontal="center" vertical="top" wrapText="1"/>
    </xf>
    <xf numFmtId="0" fontId="6" fillId="0" borderId="0" xfId="0" applyFont="1" applyAlignment="1">
      <alignment horizontal="left" vertical="top" wrapText="1"/>
    </xf>
    <xf numFmtId="4" fontId="6" fillId="0" borderId="0" xfId="0" applyNumberFormat="1" applyFont="1" applyAlignment="1">
      <alignment horizontal="right" wrapText="1"/>
    </xf>
    <xf numFmtId="0" fontId="2" fillId="0" borderId="6" xfId="0" applyFont="1" applyBorder="1" applyAlignment="1">
      <alignment horizontal="center" vertical="top" wrapText="1"/>
    </xf>
    <xf numFmtId="0" fontId="2" fillId="0" borderId="6" xfId="0" applyFont="1" applyBorder="1" applyAlignment="1">
      <alignment vertical="top" wrapText="1"/>
    </xf>
    <xf numFmtId="0" fontId="2" fillId="0" borderId="6" xfId="0" applyFont="1" applyBorder="1" applyAlignment="1">
      <alignment horizontal="center" wrapText="1"/>
    </xf>
    <xf numFmtId="0" fontId="2" fillId="0" borderId="6" xfId="5" applyFont="1" applyBorder="1" applyAlignment="1">
      <alignment horizontal="center"/>
    </xf>
    <xf numFmtId="4" fontId="2" fillId="0" borderId="6" xfId="5" applyNumberFormat="1" applyFont="1" applyBorder="1" applyAlignment="1">
      <alignment horizontal="right"/>
    </xf>
    <xf numFmtId="4" fontId="2" fillId="0" borderId="6" xfId="5" applyNumberFormat="1" applyFont="1" applyBorder="1" applyAlignment="1">
      <alignment horizontal="right" wrapText="1"/>
    </xf>
    <xf numFmtId="1" fontId="2" fillId="0" borderId="6" xfId="0" applyNumberFormat="1" applyFont="1" applyBorder="1" applyAlignment="1">
      <alignment horizontal="center" wrapText="1"/>
    </xf>
    <xf numFmtId="0" fontId="2" fillId="0" borderId="6" xfId="0" applyFont="1" applyBorder="1" applyAlignment="1">
      <alignment horizontal="left" wrapText="1"/>
    </xf>
    <xf numFmtId="0" fontId="2" fillId="0" borderId="6" xfId="0" applyFont="1" applyBorder="1" applyAlignment="1">
      <alignment horizontal="right" wrapText="1"/>
    </xf>
    <xf numFmtId="0" fontId="2" fillId="0" borderId="6" xfId="5" applyFont="1" applyBorder="1" applyAlignment="1">
      <alignment horizontal="right"/>
    </xf>
    <xf numFmtId="0" fontId="2" fillId="0" borderId="8" xfId="0" applyFont="1" applyBorder="1" applyAlignment="1">
      <alignment horizontal="center" wrapText="1"/>
    </xf>
    <xf numFmtId="0" fontId="2" fillId="0" borderId="8" xfId="0" applyFont="1" applyBorder="1" applyAlignment="1">
      <alignment horizontal="left" wrapText="1"/>
    </xf>
    <xf numFmtId="0" fontId="2" fillId="0" borderId="8" xfId="0" applyFont="1" applyBorder="1" applyAlignment="1">
      <alignment horizontal="right" wrapText="1"/>
    </xf>
    <xf numFmtId="0" fontId="2" fillId="0" borderId="8" xfId="5" applyFont="1" applyBorder="1" applyAlignment="1">
      <alignment horizontal="right"/>
    </xf>
    <xf numFmtId="4" fontId="2" fillId="0" borderId="8" xfId="5" applyNumberFormat="1" applyFont="1" applyBorder="1" applyAlignment="1">
      <alignment horizontal="right"/>
    </xf>
    <xf numFmtId="4" fontId="2" fillId="0" borderId="8" xfId="5" applyNumberFormat="1" applyFont="1" applyBorder="1" applyAlignment="1">
      <alignment horizontal="right" wrapText="1"/>
    </xf>
    <xf numFmtId="0" fontId="2" fillId="0" borderId="8" xfId="0" applyFont="1" applyBorder="1" applyAlignment="1">
      <alignment horizontal="left"/>
    </xf>
    <xf numFmtId="0" fontId="2" fillId="0" borderId="8" xfId="0" applyFont="1" applyBorder="1" applyAlignment="1">
      <alignment horizontal="right"/>
    </xf>
    <xf numFmtId="0" fontId="2" fillId="0" borderId="6" xfId="13" applyFont="1" applyBorder="1" applyAlignment="1">
      <alignment horizontal="center" wrapText="1"/>
    </xf>
    <xf numFmtId="0" fontId="2" fillId="0" borderId="6" xfId="13" applyFont="1" applyBorder="1" applyAlignment="1">
      <alignment horizontal="left" wrapText="1"/>
    </xf>
    <xf numFmtId="0" fontId="2" fillId="0" borderId="6" xfId="13" applyFont="1" applyBorder="1" applyAlignment="1">
      <alignment horizontal="right" wrapText="1"/>
    </xf>
    <xf numFmtId="0" fontId="13"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right" wrapText="1"/>
    </xf>
    <xf numFmtId="0" fontId="3" fillId="0" borderId="1" xfId="5" applyFont="1" applyBorder="1" applyAlignment="1">
      <alignment horizontal="right"/>
    </xf>
    <xf numFmtId="4" fontId="3" fillId="0" borderId="1" xfId="5" applyNumberFormat="1" applyFont="1" applyBorder="1" applyAlignment="1">
      <alignment horizontal="right"/>
    </xf>
    <xf numFmtId="4" fontId="2" fillId="0" borderId="1" xfId="5" applyNumberFormat="1" applyFont="1" applyBorder="1" applyAlignment="1">
      <alignment horizontal="right" wrapText="1"/>
    </xf>
    <xf numFmtId="0" fontId="14" fillId="0" borderId="0" xfId="5" applyFont="1" applyBorder="1" applyAlignment="1">
      <alignment horizontal="center" vertical="top" wrapText="1"/>
    </xf>
    <xf numFmtId="0" fontId="20" fillId="0" borderId="0" xfId="5" applyFont="1" applyBorder="1" applyAlignment="1">
      <alignment vertical="top"/>
    </xf>
    <xf numFmtId="0" fontId="3" fillId="0" borderId="0" xfId="5" applyFont="1" applyBorder="1" applyAlignment="1">
      <alignment horizontal="center"/>
    </xf>
    <xf numFmtId="4" fontId="3" fillId="0" borderId="0" xfId="5" applyNumberFormat="1" applyFont="1" applyBorder="1" applyAlignment="1">
      <alignment horizontal="right"/>
    </xf>
    <xf numFmtId="4" fontId="2" fillId="0" borderId="0" xfId="5" applyNumberFormat="1" applyFont="1" applyBorder="1" applyAlignment="1">
      <alignment horizontal="right" wrapText="1"/>
    </xf>
    <xf numFmtId="4" fontId="5" fillId="0" borderId="0" xfId="5" applyNumberFormat="1" applyFont="1" applyBorder="1" applyAlignment="1">
      <alignment wrapText="1"/>
    </xf>
    <xf numFmtId="0" fontId="7" fillId="0" borderId="0" xfId="5" applyFont="1" applyBorder="1" applyAlignment="1">
      <alignment wrapText="1"/>
    </xf>
    <xf numFmtId="4" fontId="13" fillId="0" borderId="0" xfId="5" applyNumberFormat="1" applyFont="1" applyBorder="1" applyAlignment="1">
      <alignment wrapText="1"/>
    </xf>
    <xf numFmtId="0" fontId="13" fillId="0" borderId="0" xfId="5" applyFont="1" applyBorder="1" applyAlignment="1">
      <alignment wrapText="1"/>
    </xf>
    <xf numFmtId="0" fontId="6" fillId="0" borderId="14" xfId="5" applyFont="1" applyBorder="1" applyAlignment="1">
      <alignment vertical="top"/>
    </xf>
    <xf numFmtId="0" fontId="22" fillId="0" borderId="14" xfId="5" applyFont="1" applyBorder="1" applyAlignment="1">
      <alignment horizontal="center"/>
    </xf>
    <xf numFmtId="4" fontId="22" fillId="0" borderId="14" xfId="5" applyNumberFormat="1" applyFont="1" applyBorder="1" applyAlignment="1">
      <alignment horizontal="right"/>
    </xf>
    <xf numFmtId="4" fontId="22" fillId="0" borderId="14" xfId="5" applyNumberFormat="1" applyFont="1" applyBorder="1" applyAlignment="1">
      <alignment horizontal="right" wrapText="1"/>
    </xf>
    <xf numFmtId="0" fontId="13" fillId="3" borderId="0" xfId="13" applyFont="1" applyFill="1" applyAlignment="1">
      <alignment vertical="top" wrapText="1"/>
    </xf>
    <xf numFmtId="0" fontId="14" fillId="2" borderId="0" xfId="4" applyFont="1" applyFill="1" applyAlignment="1" applyProtection="1">
      <alignment horizontal="center" vertical="top" wrapText="1"/>
      <protection locked="0"/>
    </xf>
    <xf numFmtId="4" fontId="13" fillId="0" borderId="12" xfId="1" applyNumberFormat="1" applyFont="1" applyBorder="1" applyAlignment="1" applyProtection="1">
      <alignment horizontal="right"/>
    </xf>
    <xf numFmtId="4" fontId="13" fillId="0" borderId="0" xfId="1" applyNumberFormat="1" applyFont="1" applyBorder="1" applyAlignment="1" applyProtection="1">
      <alignment horizontal="right"/>
    </xf>
    <xf numFmtId="0" fontId="14" fillId="0" borderId="0" xfId="5" applyFont="1" applyAlignment="1">
      <alignment vertical="top" wrapText="1"/>
    </xf>
    <xf numFmtId="0" fontId="13" fillId="0" borderId="0" xfId="5" applyFont="1" applyAlignment="1">
      <alignment horizontal="center" wrapText="1"/>
    </xf>
    <xf numFmtId="4" fontId="13" fillId="0" borderId="0" xfId="5" applyNumberFormat="1" applyFont="1" applyAlignment="1">
      <alignment horizontal="right" wrapText="1"/>
    </xf>
    <xf numFmtId="0" fontId="14" fillId="2" borderId="0" xfId="5" applyFont="1" applyFill="1" applyAlignment="1">
      <alignment horizontal="center" vertical="top" wrapText="1"/>
    </xf>
    <xf numFmtId="0" fontId="14" fillId="2" borderId="0" xfId="5" applyFont="1" applyFill="1" applyAlignment="1">
      <alignment vertical="top" wrapText="1"/>
    </xf>
    <xf numFmtId="0" fontId="13" fillId="2" borderId="0" xfId="5" applyFont="1" applyFill="1" applyAlignment="1">
      <alignment horizontal="center" wrapText="1"/>
    </xf>
    <xf numFmtId="4" fontId="13" fillId="2" borderId="0" xfId="5" applyNumberFormat="1" applyFont="1" applyFill="1" applyAlignment="1">
      <alignment horizontal="right" wrapText="1"/>
    </xf>
    <xf numFmtId="1" fontId="13" fillId="0" borderId="0" xfId="5" quotePrefix="1" applyNumberFormat="1" applyFont="1" applyAlignment="1">
      <alignment horizontal="center" vertical="top" wrapText="1"/>
    </xf>
    <xf numFmtId="168" fontId="13" fillId="0" borderId="0" xfId="5" applyNumberFormat="1" applyFont="1" applyAlignment="1">
      <alignment horizontal="center" vertical="top" wrapText="1"/>
    </xf>
    <xf numFmtId="0" fontId="13" fillId="0" borderId="0" xfId="6" applyFont="1" applyAlignment="1">
      <alignment vertical="top" wrapText="1"/>
    </xf>
    <xf numFmtId="168" fontId="13" fillId="0" borderId="0" xfId="7" applyNumberFormat="1" applyFont="1" applyAlignment="1">
      <alignment horizontal="center" vertical="top" wrapText="1"/>
    </xf>
    <xf numFmtId="0" fontId="13" fillId="0" borderId="0" xfId="7" applyFont="1" applyAlignment="1">
      <alignment vertical="top" wrapText="1"/>
    </xf>
    <xf numFmtId="0" fontId="13" fillId="0" borderId="0" xfId="7" applyFont="1" applyAlignment="1">
      <alignment horizontal="center" wrapText="1"/>
    </xf>
    <xf numFmtId="168" fontId="13" fillId="0" borderId="0" xfId="8" applyNumberFormat="1" applyFont="1" applyAlignment="1">
      <alignment horizontal="center" vertical="top" wrapText="1"/>
    </xf>
    <xf numFmtId="0" fontId="13" fillId="0" borderId="0" xfId="8" applyFont="1" applyAlignment="1">
      <alignment vertical="top" wrapText="1"/>
    </xf>
    <xf numFmtId="0" fontId="13" fillId="0" borderId="0" xfId="8" applyFont="1" applyAlignment="1">
      <alignment horizontal="center" wrapText="1"/>
    </xf>
    <xf numFmtId="168" fontId="13" fillId="0" borderId="0" xfId="9" applyNumberFormat="1" applyFont="1" applyAlignment="1">
      <alignment horizontal="center" vertical="top"/>
    </xf>
    <xf numFmtId="0" fontId="13" fillId="0" borderId="0" xfId="10" applyFont="1" applyFill="1" applyAlignment="1">
      <alignment horizontal="center" wrapText="1"/>
    </xf>
    <xf numFmtId="0" fontId="13" fillId="0" borderId="0" xfId="9" applyFont="1" applyAlignment="1">
      <alignment horizontal="center"/>
    </xf>
    <xf numFmtId="4" fontId="13" fillId="0" borderId="0" xfId="9" applyNumberFormat="1" applyFont="1" applyAlignment="1">
      <alignment horizontal="right"/>
    </xf>
    <xf numFmtId="4" fontId="13" fillId="0" borderId="0" xfId="9" applyNumberFormat="1" applyFont="1" applyAlignment="1">
      <alignment horizontal="right" wrapText="1"/>
    </xf>
    <xf numFmtId="4" fontId="2" fillId="0" borderId="0" xfId="5" applyNumberFormat="1" applyFont="1" applyAlignment="1">
      <alignment wrapText="1"/>
    </xf>
    <xf numFmtId="0" fontId="2" fillId="0" borderId="0" xfId="5" applyFont="1" applyAlignment="1">
      <alignment wrapText="1"/>
    </xf>
    <xf numFmtId="0" fontId="13" fillId="0" borderId="0" xfId="6" applyFont="1" applyAlignment="1">
      <alignment horizontal="left" vertical="top" wrapText="1"/>
    </xf>
    <xf numFmtId="168" fontId="13" fillId="0" borderId="0" xfId="11" applyNumberFormat="1" applyFont="1" applyAlignment="1">
      <alignment horizontal="center" vertical="top" wrapText="1"/>
    </xf>
    <xf numFmtId="0" fontId="13" fillId="0" borderId="0" xfId="11" applyFont="1" applyAlignment="1">
      <alignment vertical="top" wrapText="1"/>
    </xf>
    <xf numFmtId="0" fontId="13" fillId="0" borderId="0" xfId="11" applyFont="1" applyAlignment="1">
      <alignment horizontal="center" wrapText="1"/>
    </xf>
    <xf numFmtId="168" fontId="13" fillId="0" borderId="0" xfId="12" applyNumberFormat="1" applyFont="1" applyAlignment="1">
      <alignment horizontal="center" vertical="top" wrapText="1"/>
    </xf>
    <xf numFmtId="0" fontId="13" fillId="0" borderId="0" xfId="12" applyFont="1" applyAlignment="1">
      <alignment vertical="top" wrapText="1"/>
    </xf>
    <xf numFmtId="0" fontId="13" fillId="0" borderId="0" xfId="12" applyFont="1" applyAlignment="1">
      <alignment horizontal="center" wrapText="1"/>
    </xf>
    <xf numFmtId="0" fontId="13" fillId="0" borderId="0" xfId="12" applyFont="1" applyFill="1" applyAlignment="1">
      <alignment horizontal="center" wrapText="1"/>
    </xf>
    <xf numFmtId="0" fontId="13" fillId="0" borderId="1" xfId="5" applyFont="1" applyBorder="1" applyAlignment="1">
      <alignment vertical="top" wrapText="1"/>
    </xf>
    <xf numFmtId="0" fontId="13" fillId="0" borderId="1" xfId="5" applyFont="1" applyBorder="1" applyAlignment="1">
      <alignment horizontal="center" wrapText="1"/>
    </xf>
    <xf numFmtId="4" fontId="13" fillId="0" borderId="1" xfId="5" applyNumberFormat="1" applyFont="1" applyBorder="1" applyAlignment="1">
      <alignment horizontal="right" wrapText="1"/>
    </xf>
    <xf numFmtId="0" fontId="14" fillId="0" borderId="14" xfId="5" applyFont="1" applyBorder="1" applyAlignment="1">
      <alignment horizontal="right" wrapText="1"/>
    </xf>
    <xf numFmtId="4" fontId="14" fillId="0" borderId="14" xfId="5" applyNumberFormat="1" applyFont="1" applyBorder="1" applyAlignment="1">
      <alignment horizontal="right" wrapText="1"/>
    </xf>
    <xf numFmtId="0" fontId="14" fillId="0" borderId="15" xfId="5" applyFont="1" applyBorder="1" applyAlignment="1">
      <alignment horizontal="right" wrapText="1"/>
    </xf>
    <xf numFmtId="4" fontId="14" fillId="0" borderId="15" xfId="5" applyNumberFormat="1" applyFont="1" applyBorder="1" applyAlignment="1">
      <alignment horizontal="right" wrapText="1"/>
    </xf>
    <xf numFmtId="0" fontId="14" fillId="0" borderId="16" xfId="5" applyFont="1" applyBorder="1" applyAlignment="1">
      <alignment horizontal="right" wrapText="1"/>
    </xf>
    <xf numFmtId="4" fontId="14" fillId="0" borderId="16" xfId="5" applyNumberFormat="1" applyFont="1" applyBorder="1" applyAlignment="1">
      <alignment horizontal="right" wrapText="1"/>
    </xf>
    <xf numFmtId="0" fontId="13" fillId="0" borderId="0" xfId="5" applyNumberFormat="1" applyFont="1" applyAlignment="1">
      <alignment vertical="top" wrapText="1"/>
    </xf>
    <xf numFmtId="166" fontId="13" fillId="0" borderId="0" xfId="5" applyNumberFormat="1" applyFont="1" applyAlignment="1">
      <alignment vertical="top" wrapText="1"/>
    </xf>
    <xf numFmtId="4" fontId="13" fillId="0" borderId="0" xfId="5" applyNumberFormat="1" applyFont="1" applyAlignment="1">
      <alignment vertical="top" wrapText="1"/>
    </xf>
    <xf numFmtId="0" fontId="13" fillId="0" borderId="0" xfId="5" applyFont="1" applyAlignment="1">
      <alignment horizontal="center" vertical="top" wrapText="1"/>
    </xf>
    <xf numFmtId="167" fontId="13" fillId="0" borderId="0" xfId="5" applyNumberFormat="1" applyFont="1" applyAlignment="1">
      <alignment vertical="top" wrapText="1"/>
    </xf>
    <xf numFmtId="16" fontId="13" fillId="0" borderId="0" xfId="5" applyNumberFormat="1" applyFont="1" applyAlignment="1">
      <alignment horizontal="center" vertical="top" wrapText="1"/>
    </xf>
    <xf numFmtId="17" fontId="13" fillId="0" borderId="0" xfId="5" applyNumberFormat="1" applyFont="1" applyAlignment="1">
      <alignment horizontal="center" vertical="top" wrapText="1"/>
    </xf>
    <xf numFmtId="0" fontId="13" fillId="0" borderId="0" xfId="5" applyFont="1" applyAlignment="1">
      <alignment horizontal="centerContinuous" vertical="top" wrapText="1"/>
    </xf>
    <xf numFmtId="0" fontId="14" fillId="2" borderId="0" xfId="13" applyFont="1" applyFill="1" applyAlignment="1">
      <alignment horizontal="center" vertical="top" wrapText="1"/>
    </xf>
    <xf numFmtId="0" fontId="14" fillId="2" borderId="0" xfId="13" applyFont="1" applyFill="1" applyAlignment="1">
      <alignment vertical="top" wrapText="1"/>
    </xf>
    <xf numFmtId="0" fontId="13" fillId="2" borderId="0" xfId="13" applyFont="1" applyFill="1" applyAlignment="1">
      <alignment horizontal="center" wrapText="1"/>
    </xf>
    <xf numFmtId="4" fontId="13" fillId="2" borderId="0" xfId="13" applyNumberFormat="1" applyFont="1" applyFill="1" applyAlignment="1">
      <alignment horizontal="right" wrapText="1"/>
    </xf>
    <xf numFmtId="0" fontId="13" fillId="0" borderId="0" xfId="13" applyNumberFormat="1" applyFont="1" applyAlignment="1">
      <alignment vertical="top" wrapText="1"/>
    </xf>
    <xf numFmtId="0" fontId="13" fillId="0" borderId="0" xfId="13" applyFont="1" applyAlignment="1">
      <alignment vertical="top" wrapText="1"/>
    </xf>
    <xf numFmtId="167" fontId="13" fillId="0" borderId="0" xfId="13" applyNumberFormat="1" applyFont="1" applyAlignment="1">
      <alignment vertical="top" wrapText="1"/>
    </xf>
    <xf numFmtId="4" fontId="13" fillId="0" borderId="0" xfId="13" applyNumberFormat="1" applyFont="1" applyAlignment="1">
      <alignment vertical="top" wrapText="1"/>
    </xf>
    <xf numFmtId="0" fontId="13" fillId="0" borderId="0" xfId="13" applyFont="1" applyAlignment="1">
      <alignment wrapText="1"/>
    </xf>
    <xf numFmtId="0" fontId="14" fillId="3" borderId="0" xfId="13" applyFont="1" applyFill="1" applyAlignment="1">
      <alignment horizontal="center" vertical="top" wrapText="1"/>
    </xf>
    <xf numFmtId="0" fontId="13" fillId="3" borderId="0" xfId="13" applyFont="1" applyFill="1" applyAlignment="1">
      <alignment horizontal="center" wrapText="1"/>
    </xf>
    <xf numFmtId="4" fontId="13" fillId="3" borderId="0" xfId="13" applyNumberFormat="1" applyFont="1" applyFill="1" applyAlignment="1">
      <alignment horizontal="right" wrapText="1"/>
    </xf>
    <xf numFmtId="0" fontId="13" fillId="0" borderId="0" xfId="13" applyFont="1" applyAlignment="1">
      <alignment horizontal="center" vertical="top" wrapText="1"/>
    </xf>
    <xf numFmtId="0" fontId="13" fillId="0" borderId="0" xfId="13" applyFont="1" applyAlignment="1">
      <alignment horizontal="center" wrapText="1"/>
    </xf>
    <xf numFmtId="4" fontId="13" fillId="0" borderId="0" xfId="13" applyNumberFormat="1" applyFont="1" applyAlignment="1">
      <alignment horizontal="right" wrapText="1"/>
    </xf>
    <xf numFmtId="0" fontId="14" fillId="0" borderId="1" xfId="13" applyFont="1" applyBorder="1" applyAlignment="1">
      <alignment horizontal="right" wrapText="1"/>
    </xf>
    <xf numFmtId="4" fontId="14" fillId="0" borderId="1" xfId="13" applyNumberFormat="1" applyFont="1" applyBorder="1" applyAlignment="1">
      <alignment horizontal="right" wrapText="1"/>
    </xf>
    <xf numFmtId="0" fontId="14" fillId="0" borderId="14" xfId="13" applyFont="1" applyBorder="1" applyAlignment="1">
      <alignment horizontal="right" wrapText="1"/>
    </xf>
    <xf numFmtId="4" fontId="14" fillId="0" borderId="14" xfId="13" applyNumberFormat="1" applyFont="1" applyBorder="1" applyAlignment="1">
      <alignment horizontal="right" wrapText="1"/>
    </xf>
    <xf numFmtId="16" fontId="13" fillId="0" borderId="0" xfId="13" applyNumberFormat="1" applyFont="1" applyAlignment="1">
      <alignment horizontal="center" vertical="top" wrapText="1"/>
    </xf>
    <xf numFmtId="0" fontId="13" fillId="0" borderId="0" xfId="5" applyFont="1" applyAlignment="1">
      <alignment horizontal="center" vertical="top"/>
    </xf>
    <xf numFmtId="0" fontId="14" fillId="0" borderId="1" xfId="5" applyFont="1" applyBorder="1" applyAlignment="1">
      <alignment vertical="top" wrapText="1"/>
    </xf>
    <xf numFmtId="0" fontId="14" fillId="0" borderId="1" xfId="5" applyFont="1" applyBorder="1" applyAlignment="1">
      <alignment horizontal="center" wrapText="1"/>
    </xf>
    <xf numFmtId="4" fontId="14" fillId="0" borderId="1" xfId="5" applyNumberFormat="1" applyFont="1" applyBorder="1" applyAlignment="1">
      <alignment horizontal="right" wrapText="1"/>
    </xf>
    <xf numFmtId="0" fontId="14" fillId="0" borderId="14" xfId="5" applyFont="1" applyBorder="1" applyAlignment="1">
      <alignment vertical="top" wrapText="1"/>
    </xf>
    <xf numFmtId="0" fontId="14" fillId="0" borderId="14" xfId="5" applyFont="1" applyBorder="1" applyAlignment="1">
      <alignment horizontal="center" wrapText="1"/>
    </xf>
    <xf numFmtId="0" fontId="14" fillId="0" borderId="1" xfId="5" applyFont="1" applyBorder="1" applyAlignment="1">
      <alignment horizontal="right" vertical="top" wrapText="1"/>
    </xf>
    <xf numFmtId="165" fontId="7" fillId="0" borderId="0" xfId="5" applyNumberFormat="1" applyFont="1" applyAlignment="1">
      <alignment vertical="top" wrapText="1"/>
    </xf>
    <xf numFmtId="0" fontId="7" fillId="0" borderId="0" xfId="5" applyFont="1" applyAlignment="1">
      <alignment vertical="top" wrapText="1"/>
    </xf>
    <xf numFmtId="0" fontId="3" fillId="2" borderId="15" xfId="5" applyFont="1" applyFill="1" applyBorder="1" applyAlignment="1">
      <alignment horizontal="center"/>
    </xf>
    <xf numFmtId="4" fontId="3" fillId="2" borderId="15" xfId="5" applyNumberFormat="1" applyFont="1" applyFill="1" applyBorder="1" applyAlignment="1">
      <alignment horizontal="right"/>
    </xf>
    <xf numFmtId="4" fontId="13" fillId="2" borderId="19" xfId="5" applyNumberFormat="1" applyFont="1" applyFill="1" applyBorder="1" applyAlignment="1">
      <alignment horizontal="right" wrapText="1"/>
    </xf>
    <xf numFmtId="165" fontId="7" fillId="0" borderId="0" xfId="5" applyNumberFormat="1" applyFont="1" applyAlignment="1">
      <alignment wrapText="1"/>
    </xf>
    <xf numFmtId="0" fontId="14" fillId="0" borderId="1" xfId="5" applyFont="1" applyBorder="1" applyAlignment="1">
      <alignment horizontal="right" wrapText="1"/>
    </xf>
    <xf numFmtId="0" fontId="23" fillId="0" borderId="0" xfId="0" applyFont="1" applyAlignment="1">
      <alignment horizontal="center"/>
    </xf>
    <xf numFmtId="4" fontId="23" fillId="0" borderId="0" xfId="0" applyNumberFormat="1" applyFont="1" applyAlignment="1">
      <alignment horizontal="right"/>
    </xf>
    <xf numFmtId="4" fontId="2" fillId="0" borderId="0" xfId="0" applyNumberFormat="1" applyFont="1" applyAlignment="1">
      <alignment horizontal="center" wrapText="1"/>
    </xf>
    <xf numFmtId="4" fontId="2" fillId="0" borderId="0" xfId="0" applyNumberFormat="1" applyFont="1" applyAlignment="1">
      <alignment horizontal="right" wrapText="1"/>
    </xf>
    <xf numFmtId="0" fontId="13" fillId="0" borderId="0" xfId="4" applyFont="1" applyAlignment="1" applyProtection="1">
      <alignment horizontal="left" vertical="top" wrapText="1"/>
      <protection locked="0"/>
    </xf>
    <xf numFmtId="0" fontId="2" fillId="3" borderId="22" xfId="7" applyFont="1" applyFill="1" applyBorder="1" applyAlignment="1">
      <alignment vertical="top" wrapText="1"/>
    </xf>
    <xf numFmtId="0" fontId="2" fillId="3" borderId="22" xfId="7" applyFont="1" applyFill="1" applyBorder="1" applyAlignment="1">
      <alignment horizontal="center"/>
    </xf>
    <xf numFmtId="4" fontId="2" fillId="3" borderId="22" xfId="7" applyNumberFormat="1" applyFont="1" applyFill="1" applyBorder="1" applyAlignment="1">
      <alignment horizontal="right"/>
    </xf>
    <xf numFmtId="0" fontId="14" fillId="0" borderId="0" xfId="4" applyFont="1" applyAlignment="1" applyProtection="1">
      <alignment wrapText="1"/>
      <protection locked="0"/>
    </xf>
    <xf numFmtId="49" fontId="15" fillId="0" borderId="0" xfId="0" applyNumberFormat="1" applyFont="1" applyAlignment="1">
      <alignment horizontal="center" vertical="top"/>
    </xf>
    <xf numFmtId="0" fontId="15" fillId="0" borderId="0" xfId="0" applyFont="1"/>
    <xf numFmtId="0" fontId="15" fillId="0" borderId="0" xfId="0" applyFont="1" applyAlignment="1">
      <alignment horizontal="center" vertical="top"/>
    </xf>
    <xf numFmtId="49" fontId="24" fillId="7" borderId="3" xfId="0" applyNumberFormat="1" applyFont="1" applyFill="1" applyBorder="1" applyAlignment="1">
      <alignment horizontal="left" vertical="center"/>
    </xf>
    <xf numFmtId="0" fontId="17" fillId="7" borderId="5" xfId="0" applyFont="1" applyFill="1" applyBorder="1" applyAlignment="1">
      <alignment horizontal="right"/>
    </xf>
    <xf numFmtId="49" fontId="15" fillId="0" borderId="0" xfId="0" applyNumberFormat="1" applyFont="1" applyAlignment="1">
      <alignment horizontal="left" vertical="top"/>
    </xf>
    <xf numFmtId="49" fontId="10" fillId="0" borderId="0" xfId="0" applyNumberFormat="1" applyFont="1" applyAlignment="1">
      <alignment horizontal="left" vertical="top"/>
    </xf>
    <xf numFmtId="0" fontId="26" fillId="0" borderId="0" xfId="0" applyFont="1"/>
    <xf numFmtId="0" fontId="10" fillId="0" borderId="0" xfId="0" applyFont="1"/>
    <xf numFmtId="0" fontId="18" fillId="0" borderId="0" xfId="0" applyFont="1"/>
    <xf numFmtId="0" fontId="17" fillId="0" borderId="0" xfId="0" applyFont="1" applyAlignment="1">
      <alignment horizontal="center" vertical="top"/>
    </xf>
    <xf numFmtId="49" fontId="19" fillId="2" borderId="17" xfId="0" applyNumberFormat="1" applyFont="1" applyFill="1" applyBorder="1" applyAlignment="1">
      <alignment horizontal="center" vertical="top"/>
    </xf>
    <xf numFmtId="0" fontId="19" fillId="2" borderId="17" xfId="0" applyFont="1" applyFill="1" applyBorder="1"/>
    <xf numFmtId="0" fontId="19" fillId="2" borderId="17" xfId="0" applyFont="1" applyFill="1" applyBorder="1" applyAlignment="1">
      <alignment horizontal="center" vertical="top"/>
    </xf>
    <xf numFmtId="4" fontId="19" fillId="2" borderId="17" xfId="0" applyNumberFormat="1" applyFont="1" applyFill="1" applyBorder="1" applyAlignment="1">
      <alignment horizontal="right"/>
    </xf>
    <xf numFmtId="49" fontId="19" fillId="0" borderId="0" xfId="1" applyNumberFormat="1" applyFont="1" applyBorder="1" applyAlignment="1" applyProtection="1">
      <alignment horizontal="center" vertical="top"/>
    </xf>
    <xf numFmtId="2" fontId="19" fillId="0" borderId="0" xfId="1" applyFont="1" applyBorder="1" applyAlignment="1" applyProtection="1">
      <alignment vertical="top"/>
    </xf>
    <xf numFmtId="2" fontId="19" fillId="0" borderId="0" xfId="1" applyFont="1" applyBorder="1" applyAlignment="1" applyProtection="1">
      <alignment horizontal="center" vertical="top"/>
    </xf>
    <xf numFmtId="4" fontId="19" fillId="0" borderId="0" xfId="1" applyNumberFormat="1" applyFont="1" applyBorder="1" applyAlignment="1" applyProtection="1">
      <alignment horizontal="right"/>
    </xf>
    <xf numFmtId="0" fontId="15" fillId="0" borderId="0" xfId="0" applyFont="1" applyBorder="1" applyAlignment="1">
      <alignment horizontal="center" vertical="top"/>
    </xf>
    <xf numFmtId="4" fontId="18" fillId="0" borderId="0" xfId="1" applyNumberFormat="1" applyFont="1" applyBorder="1" applyAlignment="1" applyProtection="1">
      <alignment horizontal="right"/>
    </xf>
    <xf numFmtId="49" fontId="19" fillId="0" borderId="0" xfId="0" applyNumberFormat="1" applyFont="1" applyAlignment="1">
      <alignment horizontal="left" vertical="top"/>
    </xf>
    <xf numFmtId="0" fontId="19" fillId="0" borderId="0" xfId="0" applyFont="1"/>
    <xf numFmtId="0" fontId="19" fillId="0" borderId="0" xfId="0" applyFont="1" applyAlignment="1">
      <alignment horizontal="center" vertical="top"/>
    </xf>
    <xf numFmtId="4" fontId="18" fillId="0" borderId="0" xfId="0" applyNumberFormat="1" applyFont="1" applyAlignment="1">
      <alignment horizontal="right"/>
    </xf>
    <xf numFmtId="49" fontId="19" fillId="0" borderId="6" xfId="0" applyNumberFormat="1" applyFont="1" applyBorder="1" applyAlignment="1">
      <alignment horizontal="left" vertical="top"/>
    </xf>
    <xf numFmtId="0" fontId="19" fillId="0" borderId="6" xfId="0" applyFont="1" applyBorder="1" applyAlignment="1">
      <alignment horizontal="center" vertical="top"/>
    </xf>
    <xf numFmtId="4" fontId="18" fillId="0" borderId="6" xfId="0" applyNumberFormat="1" applyFont="1" applyBorder="1" applyAlignment="1">
      <alignment horizontal="right"/>
    </xf>
    <xf numFmtId="49" fontId="19" fillId="0" borderId="0" xfId="0" applyNumberFormat="1" applyFont="1" applyBorder="1" applyAlignment="1">
      <alignment horizontal="left" vertical="top"/>
    </xf>
    <xf numFmtId="0" fontId="19" fillId="0" borderId="0" xfId="0" applyFont="1" applyBorder="1" applyAlignment="1">
      <alignment horizontal="center" vertical="top"/>
    </xf>
    <xf numFmtId="4" fontId="18" fillId="0" borderId="0" xfId="0" applyNumberFormat="1" applyFont="1" applyBorder="1" applyAlignment="1">
      <alignment horizontal="right"/>
    </xf>
    <xf numFmtId="49" fontId="18" fillId="2" borderId="2" xfId="0" applyNumberFormat="1" applyFont="1" applyFill="1" applyBorder="1" applyAlignment="1">
      <alignment horizontal="center" vertical="top"/>
    </xf>
    <xf numFmtId="0" fontId="19" fillId="2" borderId="2" xfId="0" applyFont="1" applyFill="1" applyBorder="1" applyAlignment="1">
      <alignment horizontal="center" vertical="top"/>
    </xf>
    <xf numFmtId="4" fontId="18" fillId="2" borderId="2" xfId="0" applyNumberFormat="1" applyFont="1" applyFill="1" applyBorder="1" applyAlignment="1">
      <alignment horizontal="right"/>
    </xf>
    <xf numFmtId="0" fontId="15" fillId="0" borderId="0" xfId="0" applyFont="1" applyAlignment="1">
      <alignment vertical="top"/>
    </xf>
    <xf numFmtId="0" fontId="15" fillId="0" borderId="0" xfId="0" applyFont="1" applyAlignment="1">
      <alignment horizontal="left" vertical="top"/>
    </xf>
    <xf numFmtId="0" fontId="2" fillId="3" borderId="0" xfId="7" applyFont="1" applyFill="1" applyAlignment="1">
      <alignment vertical="top" wrapText="1"/>
    </xf>
    <xf numFmtId="0" fontId="2" fillId="3" borderId="0" xfId="7" applyFont="1" applyFill="1" applyAlignment="1">
      <alignment horizontal="center"/>
    </xf>
    <xf numFmtId="4" fontId="2" fillId="0" borderId="0" xfId="0" applyNumberFormat="1" applyFont="1"/>
    <xf numFmtId="0" fontId="28" fillId="0" borderId="0" xfId="0" applyFont="1" applyAlignment="1">
      <alignment vertical="top" wrapText="1"/>
    </xf>
    <xf numFmtId="0" fontId="28" fillId="0" borderId="0" xfId="0" applyFont="1" applyAlignment="1">
      <alignment horizontal="center"/>
    </xf>
    <xf numFmtId="4" fontId="28" fillId="0" borderId="0" xfId="0" applyNumberFormat="1" applyFont="1" applyAlignment="1">
      <alignment horizontal="right"/>
    </xf>
    <xf numFmtId="49" fontId="28" fillId="0" borderId="12" xfId="1" applyNumberFormat="1" applyFont="1" applyBorder="1" applyAlignment="1" applyProtection="1">
      <alignment horizontal="center" vertical="top"/>
    </xf>
    <xf numFmtId="0" fontId="28" fillId="0" borderId="0" xfId="0" applyFont="1" applyFill="1" applyAlignment="1">
      <alignment horizontal="center"/>
    </xf>
    <xf numFmtId="4" fontId="28" fillId="0" borderId="0" xfId="0" applyNumberFormat="1" applyFont="1" applyFill="1" applyAlignment="1">
      <alignment horizontal="right"/>
    </xf>
    <xf numFmtId="0" fontId="25" fillId="7" borderId="4" xfId="0" applyFont="1" applyFill="1" applyBorder="1" applyAlignment="1">
      <alignment horizontal="center" vertical="center" wrapText="1"/>
    </xf>
    <xf numFmtId="0" fontId="27" fillId="4" borderId="0" xfId="0" applyFont="1" applyFill="1" applyAlignment="1">
      <alignment horizontal="left" vertical="top" wrapText="1"/>
    </xf>
    <xf numFmtId="0" fontId="4" fillId="4" borderId="0" xfId="0" applyFont="1" applyFill="1" applyBorder="1" applyAlignment="1">
      <alignment horizontal="left" vertical="top" wrapText="1"/>
    </xf>
    <xf numFmtId="0" fontId="27" fillId="4" borderId="6" xfId="0" applyFont="1" applyFill="1" applyBorder="1" applyAlignment="1">
      <alignment horizontal="left" vertical="top" wrapText="1"/>
    </xf>
    <xf numFmtId="0" fontId="28" fillId="0" borderId="6" xfId="0" applyFont="1" applyBorder="1" applyAlignment="1">
      <alignment horizontal="left" vertical="top" wrapText="1"/>
    </xf>
    <xf numFmtId="0" fontId="27" fillId="0" borderId="0" xfId="0" applyFont="1" applyAlignment="1">
      <alignment horizontal="left" vertical="top" wrapText="1"/>
    </xf>
    <xf numFmtId="0" fontId="4" fillId="4" borderId="9" xfId="0" applyFont="1" applyFill="1" applyBorder="1" applyAlignment="1">
      <alignment horizontal="left" vertical="top" wrapText="1"/>
    </xf>
    <xf numFmtId="0" fontId="4" fillId="4" borderId="8" xfId="0" applyFont="1" applyFill="1" applyBorder="1" applyAlignment="1">
      <alignment horizontal="left" vertical="top" wrapText="1"/>
    </xf>
    <xf numFmtId="0" fontId="4" fillId="4" borderId="10" xfId="0" applyFont="1" applyFill="1" applyBorder="1" applyAlignment="1">
      <alignment horizontal="left" vertical="top" wrapText="1"/>
    </xf>
    <xf numFmtId="0" fontId="4" fillId="4" borderId="9"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0" xfId="0" applyFont="1" applyFill="1" applyBorder="1" applyAlignment="1">
      <alignment horizontal="center" vertical="top" wrapText="1"/>
    </xf>
    <xf numFmtId="0" fontId="27" fillId="4" borderId="1" xfId="0" applyFont="1" applyFill="1" applyBorder="1" applyAlignment="1">
      <alignment horizontal="left" vertical="top" wrapText="1"/>
    </xf>
    <xf numFmtId="0" fontId="6" fillId="5" borderId="0" xfId="0" applyFont="1" applyFill="1" applyAlignment="1">
      <alignment horizontal="left" vertical="center" wrapText="1"/>
    </xf>
    <xf numFmtId="0" fontId="6" fillId="0" borderId="0" xfId="0" applyFont="1" applyFill="1" applyAlignment="1">
      <alignment wrapText="1"/>
    </xf>
    <xf numFmtId="0" fontId="14" fillId="0" borderId="0" xfId="4" applyFont="1" applyAlignment="1" applyProtection="1">
      <alignment wrapText="1"/>
      <protection locked="0"/>
    </xf>
    <xf numFmtId="0" fontId="14" fillId="0" borderId="0" xfId="5" applyFont="1" applyAlignment="1"/>
    <xf numFmtId="0" fontId="20" fillId="2" borderId="4" xfId="4" applyFont="1" applyFill="1" applyBorder="1" applyAlignment="1" applyProtection="1">
      <alignment horizontal="center" vertical="center" wrapText="1"/>
      <protection locked="0"/>
    </xf>
    <xf numFmtId="0" fontId="20" fillId="2" borderId="5" xfId="4" applyFont="1" applyFill="1" applyBorder="1" applyAlignment="1" applyProtection="1">
      <alignment horizontal="center" vertical="center" wrapText="1"/>
      <protection locked="0"/>
    </xf>
    <xf numFmtId="0" fontId="6" fillId="0" borderId="0" xfId="0" applyFont="1" applyAlignment="1">
      <alignment horizontal="center" vertical="center" wrapText="1"/>
    </xf>
  </cellXfs>
  <cellStyles count="14">
    <cellStyle name="Navadno" xfId="0" builtinId="0"/>
    <cellStyle name="Navadno 11" xfId="3" xr:uid="{6311E4D5-64C9-4599-B042-64CACFF4FA4F}"/>
    <cellStyle name="Navadno 11 2" xfId="13" xr:uid="{61D6D1C2-AA3F-4F5A-9B9F-C28B5C15EE3A}"/>
    <cellStyle name="Navadno 2" xfId="5" xr:uid="{DE352E60-C389-40D4-BAE1-7BEBBA7DC6FE}"/>
    <cellStyle name="Navadno 2 2" xfId="9" xr:uid="{2992E263-B108-4B02-8FDB-732BF738E0F7}"/>
    <cellStyle name="Navadno 3" xfId="2" xr:uid="{50DB4A2F-3582-465B-AFDF-5B4D28610FC6}"/>
    <cellStyle name="Navadno 3 2" xfId="6" xr:uid="{2A8BE971-EA00-498B-B48E-E8DEA9859F0C}"/>
    <cellStyle name="Navadno 4" xfId="7" xr:uid="{74B0EF76-B4D9-4C5F-8C40-E6DC6C268BA9}"/>
    <cellStyle name="Navadno 5" xfId="8" xr:uid="{13EAC143-EA7F-4A9B-A4A6-A0FB789EA585}"/>
    <cellStyle name="Navadno 5 2" xfId="10" xr:uid="{DFF513A4-4E4F-4FEF-9475-49E2DDC275C1}"/>
    <cellStyle name="Navadno 6" xfId="11" xr:uid="{6B622503-8A3A-4801-A4B9-187CA5DB0F1B}"/>
    <cellStyle name="Navadno 8" xfId="12" xr:uid="{650F3393-1B12-4718-B73A-4F9941006930}"/>
    <cellStyle name="Navadno_TUS_Planet popis" xfId="4" xr:uid="{00C0607D-A70A-4E3E-A857-9F56A7C1C911}"/>
    <cellStyle name="Vmesna_vrstica"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rnardS\Desktop\Vodovod%20Todra&#382;%20-%20Lu&#269;ine\Elektro%20popis%20PP%20Brebov&#353;&#269;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Brebovnica"/>
    </sheetNames>
    <sheetDataSet>
      <sheetData sheetId="0">
        <row r="2">
          <cell r="B2" t="str">
            <v>PREČRPALNICA BREBOVNICA</v>
          </cell>
        </row>
      </sheetData>
      <sheetData sheetId="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9"/>
  <sheetViews>
    <sheetView tabSelected="1" view="pageBreakPreview" zoomScaleNormal="100" zoomScaleSheetLayoutView="100" zoomScalePageLayoutView="120" workbookViewId="0">
      <selection activeCell="A2" sqref="A2"/>
    </sheetView>
  </sheetViews>
  <sheetFormatPr defaultColWidth="9.140625" defaultRowHeight="14.25" x14ac:dyDescent="0.2"/>
  <cols>
    <col min="1" max="1" width="5.28515625" style="472" customWidth="1"/>
    <col min="2" max="2" width="46" style="473" customWidth="1"/>
    <col min="3" max="3" width="5.7109375" style="474" customWidth="1"/>
    <col min="4" max="4" width="10.28515625" style="107" customWidth="1"/>
    <col min="5" max="5" width="8.42578125" style="107" customWidth="1"/>
    <col min="6" max="6" width="14.7109375" style="107" customWidth="1"/>
    <col min="7" max="16384" width="9.140625" style="473"/>
  </cols>
  <sheetData>
    <row r="1" spans="1:6" ht="8.4499999999999993" customHeight="1" thickBot="1" x14ac:dyDescent="0.25"/>
    <row r="2" spans="1:6" ht="54.75" customHeight="1" thickBot="1" x14ac:dyDescent="0.3">
      <c r="A2" s="475" t="s">
        <v>739</v>
      </c>
      <c r="B2" s="517" t="s">
        <v>738</v>
      </c>
      <c r="C2" s="517"/>
      <c r="D2" s="517"/>
      <c r="E2" s="517"/>
      <c r="F2" s="476"/>
    </row>
    <row r="3" spans="1:6" x14ac:dyDescent="0.2">
      <c r="A3" s="477"/>
    </row>
    <row r="4" spans="1:6" x14ac:dyDescent="0.2">
      <c r="A4" s="478"/>
      <c r="B4" s="479" t="s">
        <v>0</v>
      </c>
    </row>
    <row r="5" spans="1:6" x14ac:dyDescent="0.2">
      <c r="A5" s="478"/>
      <c r="B5" s="480"/>
    </row>
    <row r="6" spans="1:6" x14ac:dyDescent="0.2">
      <c r="A6" s="478"/>
      <c r="B6" s="479" t="s">
        <v>1</v>
      </c>
    </row>
    <row r="7" spans="1:6" x14ac:dyDescent="0.2">
      <c r="A7" s="478"/>
      <c r="B7" s="479"/>
    </row>
    <row r="8" spans="1:6" x14ac:dyDescent="0.2">
      <c r="A8" s="478"/>
      <c r="B8" s="479"/>
    </row>
    <row r="9" spans="1:6" x14ac:dyDescent="0.2">
      <c r="A9" s="478"/>
      <c r="B9" s="479"/>
    </row>
    <row r="10" spans="1:6" ht="18" x14ac:dyDescent="0.25">
      <c r="A10" s="478"/>
      <c r="B10" s="481" t="s">
        <v>722</v>
      </c>
      <c r="C10" s="482"/>
      <c r="D10" s="108"/>
    </row>
    <row r="11" spans="1:6" x14ac:dyDescent="0.2">
      <c r="A11" s="478"/>
      <c r="B11" s="480"/>
    </row>
    <row r="12" spans="1:6" ht="15" x14ac:dyDescent="0.2">
      <c r="A12" s="483" t="s">
        <v>3</v>
      </c>
      <c r="B12" s="484" t="s">
        <v>9</v>
      </c>
      <c r="C12" s="485"/>
      <c r="D12" s="110"/>
      <c r="E12" s="110"/>
      <c r="F12" s="486"/>
    </row>
    <row r="13" spans="1:6" s="491" customFormat="1" ht="15" x14ac:dyDescent="0.2">
      <c r="A13" s="487"/>
      <c r="B13" s="488"/>
      <c r="C13" s="489"/>
      <c r="D13" s="111"/>
      <c r="E13" s="111"/>
      <c r="F13" s="490"/>
    </row>
    <row r="14" spans="1:6" ht="15" x14ac:dyDescent="0.2">
      <c r="A14" s="483" t="s">
        <v>4</v>
      </c>
      <c r="B14" s="484" t="s">
        <v>737</v>
      </c>
      <c r="C14" s="485"/>
      <c r="D14" s="110"/>
      <c r="E14" s="110"/>
      <c r="F14" s="486"/>
    </row>
    <row r="15" spans="1:6" s="491" customFormat="1" ht="15" x14ac:dyDescent="0.2">
      <c r="A15" s="487"/>
      <c r="B15" s="488"/>
      <c r="C15" s="489"/>
      <c r="D15" s="111"/>
      <c r="E15" s="111"/>
      <c r="F15" s="490"/>
    </row>
    <row r="16" spans="1:6" ht="15" x14ac:dyDescent="0.2">
      <c r="A16" s="483" t="s">
        <v>5</v>
      </c>
      <c r="B16" s="484" t="s">
        <v>707</v>
      </c>
      <c r="C16" s="485"/>
      <c r="D16" s="110"/>
      <c r="E16" s="110"/>
      <c r="F16" s="486"/>
    </row>
    <row r="17" spans="1:6" s="491" customFormat="1" ht="15" x14ac:dyDescent="0.2">
      <c r="A17" s="487"/>
      <c r="B17" s="488"/>
      <c r="C17" s="489"/>
      <c r="D17" s="111"/>
      <c r="E17" s="111"/>
      <c r="F17" s="490"/>
    </row>
    <row r="18" spans="1:6" ht="15" x14ac:dyDescent="0.2">
      <c r="A18" s="483" t="s">
        <v>6</v>
      </c>
      <c r="B18" s="484" t="s">
        <v>514</v>
      </c>
      <c r="C18" s="485"/>
      <c r="D18" s="110"/>
      <c r="E18" s="110"/>
      <c r="F18" s="486"/>
    </row>
    <row r="19" spans="1:6" s="491" customFormat="1" ht="15" x14ac:dyDescent="0.2">
      <c r="A19" s="487"/>
      <c r="B19" s="488"/>
      <c r="C19" s="489"/>
      <c r="D19" s="111"/>
      <c r="E19" s="111"/>
      <c r="F19" s="490"/>
    </row>
    <row r="20" spans="1:6" ht="15" x14ac:dyDescent="0.2">
      <c r="A20" s="483" t="s">
        <v>7</v>
      </c>
      <c r="B20" s="484" t="s">
        <v>715</v>
      </c>
      <c r="C20" s="485"/>
      <c r="D20" s="110"/>
      <c r="E20" s="110"/>
      <c r="F20" s="486"/>
    </row>
    <row r="21" spans="1:6" s="491" customFormat="1" ht="15" x14ac:dyDescent="0.2">
      <c r="A21" s="487"/>
      <c r="B21" s="488"/>
      <c r="C21" s="489"/>
      <c r="D21" s="111"/>
      <c r="E21" s="111"/>
      <c r="F21" s="490"/>
    </row>
    <row r="22" spans="1:6" ht="15" x14ac:dyDescent="0.2">
      <c r="A22" s="483" t="s">
        <v>8</v>
      </c>
      <c r="B22" s="484" t="s">
        <v>11</v>
      </c>
      <c r="C22" s="485"/>
      <c r="D22" s="110"/>
      <c r="E22" s="110"/>
      <c r="F22" s="486"/>
    </row>
    <row r="23" spans="1:6" s="491" customFormat="1" ht="15.75" x14ac:dyDescent="0.25">
      <c r="A23" s="487"/>
      <c r="B23" s="488"/>
      <c r="C23" s="489"/>
      <c r="D23" s="111"/>
      <c r="E23" s="112"/>
      <c r="F23" s="492"/>
    </row>
    <row r="24" spans="1:6" ht="15.75" x14ac:dyDescent="0.25">
      <c r="A24" s="493"/>
      <c r="B24" s="494"/>
      <c r="C24" s="495"/>
      <c r="D24" s="113"/>
      <c r="E24" s="114"/>
      <c r="F24" s="496"/>
    </row>
    <row r="25" spans="1:6" ht="15.75" x14ac:dyDescent="0.25">
      <c r="A25" s="497"/>
      <c r="B25" s="116" t="s">
        <v>12</v>
      </c>
      <c r="C25" s="498"/>
      <c r="D25" s="115"/>
      <c r="E25" s="116"/>
      <c r="F25" s="499"/>
    </row>
    <row r="26" spans="1:6" ht="15.75" x14ac:dyDescent="0.25">
      <c r="A26" s="500"/>
      <c r="B26" s="118"/>
      <c r="C26" s="501"/>
      <c r="D26" s="117"/>
      <c r="E26" s="118"/>
      <c r="F26" s="502"/>
    </row>
    <row r="27" spans="1:6" ht="15.75" x14ac:dyDescent="0.25">
      <c r="A27" s="497"/>
      <c r="B27" s="115" t="s">
        <v>2</v>
      </c>
      <c r="C27" s="498"/>
      <c r="D27" s="115"/>
      <c r="E27" s="116"/>
      <c r="F27" s="499"/>
    </row>
    <row r="28" spans="1:6" ht="15.75" x14ac:dyDescent="0.25">
      <c r="A28" s="493"/>
      <c r="B28" s="113"/>
      <c r="C28" s="495"/>
      <c r="D28" s="113"/>
      <c r="E28" s="114"/>
      <c r="F28" s="496"/>
    </row>
    <row r="29" spans="1:6" ht="15.75" x14ac:dyDescent="0.25">
      <c r="A29" s="503"/>
      <c r="B29" s="120" t="s">
        <v>714</v>
      </c>
      <c r="C29" s="504"/>
      <c r="D29" s="119"/>
      <c r="E29" s="120"/>
      <c r="F29" s="505"/>
    </row>
    <row r="30" spans="1:6" x14ac:dyDescent="0.2">
      <c r="A30" s="478"/>
      <c r="F30" s="109"/>
    </row>
    <row r="31" spans="1:6" x14ac:dyDescent="0.2">
      <c r="A31" s="478"/>
    </row>
    <row r="32" spans="1:6" x14ac:dyDescent="0.2">
      <c r="A32" s="506"/>
      <c r="C32" s="506"/>
      <c r="D32" s="109"/>
      <c r="E32" s="109"/>
      <c r="F32" s="109"/>
    </row>
    <row r="33" spans="1:6" x14ac:dyDescent="0.2">
      <c r="A33" s="506"/>
      <c r="C33" s="506"/>
      <c r="D33" s="109"/>
      <c r="E33" s="109"/>
      <c r="F33" s="109"/>
    </row>
    <row r="34" spans="1:6" x14ac:dyDescent="0.2">
      <c r="A34" s="506"/>
      <c r="C34" s="506"/>
      <c r="D34" s="109"/>
      <c r="E34" s="109"/>
      <c r="F34" s="109"/>
    </row>
    <row r="35" spans="1:6" x14ac:dyDescent="0.2">
      <c r="A35" s="506"/>
      <c r="C35" s="506"/>
      <c r="D35" s="109"/>
      <c r="E35" s="109"/>
      <c r="F35" s="109"/>
    </row>
    <row r="36" spans="1:6" x14ac:dyDescent="0.2">
      <c r="A36" s="506"/>
      <c r="C36" s="506"/>
      <c r="D36" s="109"/>
      <c r="E36" s="109"/>
      <c r="F36" s="109"/>
    </row>
    <row r="37" spans="1:6" x14ac:dyDescent="0.2">
      <c r="A37" s="506"/>
      <c r="C37" s="506"/>
      <c r="D37" s="109"/>
      <c r="E37" s="109"/>
      <c r="F37" s="109"/>
    </row>
    <row r="38" spans="1:6" x14ac:dyDescent="0.2">
      <c r="A38" s="506"/>
      <c r="B38" s="473" t="s">
        <v>13</v>
      </c>
      <c r="C38" s="506"/>
      <c r="D38" s="109"/>
      <c r="E38" s="109"/>
      <c r="F38" s="109"/>
    </row>
    <row r="39" spans="1:6" x14ac:dyDescent="0.2">
      <c r="A39" s="506"/>
      <c r="C39" s="506"/>
      <c r="D39" s="109"/>
      <c r="E39" s="109"/>
      <c r="F39" s="109"/>
    </row>
    <row r="40" spans="1:6" x14ac:dyDescent="0.2">
      <c r="A40" s="506"/>
      <c r="C40" s="506"/>
      <c r="D40" s="109"/>
      <c r="E40" s="109"/>
      <c r="F40" s="109"/>
    </row>
    <row r="41" spans="1:6" x14ac:dyDescent="0.2">
      <c r="A41" s="506"/>
      <c r="C41" s="506"/>
      <c r="D41" s="109"/>
      <c r="E41" s="109"/>
      <c r="F41" s="109"/>
    </row>
    <row r="42" spans="1:6" x14ac:dyDescent="0.2">
      <c r="A42" s="506"/>
      <c r="C42" s="506"/>
      <c r="D42" s="109"/>
      <c r="E42" s="109"/>
      <c r="F42" s="109"/>
    </row>
    <row r="43" spans="1:6" x14ac:dyDescent="0.2">
      <c r="A43" s="506"/>
      <c r="C43" s="506"/>
      <c r="D43" s="109"/>
      <c r="E43" s="109"/>
      <c r="F43" s="109"/>
    </row>
    <row r="44" spans="1:6" x14ac:dyDescent="0.2">
      <c r="A44" s="506"/>
      <c r="C44" s="506"/>
      <c r="D44" s="109"/>
      <c r="E44" s="109"/>
      <c r="F44" s="109"/>
    </row>
    <row r="45" spans="1:6" x14ac:dyDescent="0.2">
      <c r="A45" s="506"/>
      <c r="C45" s="506"/>
      <c r="D45" s="109"/>
      <c r="E45" s="109"/>
      <c r="F45" s="109"/>
    </row>
    <row r="46" spans="1:6" x14ac:dyDescent="0.2">
      <c r="A46" s="506"/>
      <c r="C46" s="506"/>
      <c r="D46" s="109"/>
      <c r="E46" s="109"/>
      <c r="F46" s="109"/>
    </row>
    <row r="47" spans="1:6" x14ac:dyDescent="0.2">
      <c r="A47" s="506"/>
      <c r="B47" s="473" t="s">
        <v>14</v>
      </c>
      <c r="C47" s="507"/>
      <c r="D47" s="121" t="s">
        <v>15</v>
      </c>
      <c r="E47" s="109"/>
      <c r="F47" s="109"/>
    </row>
    <row r="48" spans="1:6" x14ac:dyDescent="0.2">
      <c r="A48" s="506"/>
      <c r="C48" s="506"/>
      <c r="D48" s="109"/>
      <c r="E48" s="109"/>
      <c r="F48" s="109"/>
    </row>
    <row r="49" spans="1:6" x14ac:dyDescent="0.2">
      <c r="A49" s="506"/>
      <c r="C49" s="506"/>
      <c r="D49" s="109"/>
      <c r="E49" s="109"/>
      <c r="F49" s="109"/>
    </row>
    <row r="50" spans="1:6" x14ac:dyDescent="0.2">
      <c r="A50" s="506"/>
      <c r="C50" s="506"/>
      <c r="D50" s="109"/>
      <c r="E50" s="109"/>
      <c r="F50" s="109"/>
    </row>
    <row r="51" spans="1:6" x14ac:dyDescent="0.2">
      <c r="A51" s="506"/>
      <c r="C51" s="506"/>
      <c r="D51" s="109"/>
      <c r="E51" s="109"/>
      <c r="F51" s="109"/>
    </row>
    <row r="52" spans="1:6" x14ac:dyDescent="0.2">
      <c r="A52" s="506"/>
      <c r="C52" s="506"/>
      <c r="D52" s="109"/>
      <c r="E52" s="109"/>
      <c r="F52" s="109"/>
    </row>
    <row r="53" spans="1:6" x14ac:dyDescent="0.2">
      <c r="A53" s="506"/>
      <c r="C53" s="506"/>
      <c r="D53" s="109"/>
      <c r="E53" s="109"/>
      <c r="F53" s="109"/>
    </row>
    <row r="54" spans="1:6" x14ac:dyDescent="0.2">
      <c r="A54" s="506"/>
      <c r="C54" s="506"/>
      <c r="D54" s="109"/>
      <c r="E54" s="109"/>
      <c r="F54" s="109"/>
    </row>
    <row r="55" spans="1:6" x14ac:dyDescent="0.2">
      <c r="A55" s="506"/>
      <c r="C55" s="506"/>
      <c r="D55" s="109"/>
      <c r="E55" s="109"/>
      <c r="F55" s="109"/>
    </row>
    <row r="56" spans="1:6" x14ac:dyDescent="0.2">
      <c r="A56" s="506"/>
      <c r="C56" s="506"/>
      <c r="D56" s="109"/>
      <c r="E56" s="109"/>
      <c r="F56" s="109"/>
    </row>
    <row r="57" spans="1:6" x14ac:dyDescent="0.2">
      <c r="A57" s="506"/>
      <c r="C57" s="506"/>
      <c r="D57" s="109"/>
      <c r="E57" s="109"/>
      <c r="F57" s="109"/>
    </row>
    <row r="58" spans="1:6" x14ac:dyDescent="0.2">
      <c r="A58" s="506"/>
      <c r="C58" s="506"/>
      <c r="D58" s="109"/>
      <c r="E58" s="109"/>
      <c r="F58" s="109"/>
    </row>
    <row r="59" spans="1:6" x14ac:dyDescent="0.2">
      <c r="A59" s="506"/>
      <c r="C59" s="506"/>
      <c r="D59" s="109"/>
      <c r="E59" s="109"/>
      <c r="F59" s="109"/>
    </row>
    <row r="60" spans="1:6" x14ac:dyDescent="0.2">
      <c r="A60" s="506"/>
      <c r="C60" s="506"/>
      <c r="D60" s="109"/>
      <c r="E60" s="109"/>
      <c r="F60" s="109"/>
    </row>
    <row r="61" spans="1:6" x14ac:dyDescent="0.2">
      <c r="A61" s="506"/>
      <c r="C61" s="506"/>
      <c r="D61" s="109"/>
      <c r="E61" s="109"/>
      <c r="F61" s="109"/>
    </row>
    <row r="62" spans="1:6" x14ac:dyDescent="0.2">
      <c r="A62" s="506"/>
      <c r="C62" s="506"/>
      <c r="D62" s="109"/>
      <c r="E62" s="109"/>
      <c r="F62" s="109"/>
    </row>
    <row r="63" spans="1:6" x14ac:dyDescent="0.2">
      <c r="A63" s="506"/>
      <c r="C63" s="506"/>
      <c r="D63" s="109"/>
      <c r="E63" s="109"/>
      <c r="F63" s="109"/>
    </row>
    <row r="64" spans="1:6" x14ac:dyDescent="0.2">
      <c r="A64" s="506"/>
      <c r="C64" s="506"/>
      <c r="D64" s="109"/>
      <c r="E64" s="109"/>
      <c r="F64" s="109"/>
    </row>
    <row r="65" spans="1:6" x14ac:dyDescent="0.2">
      <c r="A65" s="506"/>
      <c r="C65" s="506"/>
      <c r="D65" s="109"/>
      <c r="E65" s="109"/>
      <c r="F65" s="109"/>
    </row>
    <row r="66" spans="1:6" x14ac:dyDescent="0.2">
      <c r="A66" s="506"/>
      <c r="C66" s="506"/>
      <c r="D66" s="109"/>
      <c r="E66" s="109"/>
      <c r="F66" s="109"/>
    </row>
    <row r="67" spans="1:6" x14ac:dyDescent="0.2">
      <c r="A67" s="506"/>
      <c r="C67" s="506"/>
      <c r="D67" s="109"/>
      <c r="E67" s="109"/>
      <c r="F67" s="109"/>
    </row>
    <row r="68" spans="1:6" x14ac:dyDescent="0.2">
      <c r="A68" s="506"/>
      <c r="C68" s="506"/>
      <c r="D68" s="109"/>
      <c r="E68" s="109"/>
      <c r="F68" s="109"/>
    </row>
    <row r="69" spans="1:6" x14ac:dyDescent="0.2">
      <c r="A69" s="506"/>
      <c r="C69" s="506"/>
      <c r="D69" s="109"/>
      <c r="E69" s="109"/>
      <c r="F69" s="109"/>
    </row>
    <row r="70" spans="1:6" x14ac:dyDescent="0.2">
      <c r="A70" s="506"/>
      <c r="C70" s="506"/>
      <c r="D70" s="109"/>
      <c r="E70" s="109"/>
      <c r="F70" s="109"/>
    </row>
    <row r="71" spans="1:6" x14ac:dyDescent="0.2">
      <c r="A71" s="506"/>
      <c r="C71" s="506"/>
      <c r="D71" s="109"/>
      <c r="E71" s="109"/>
      <c r="F71" s="109"/>
    </row>
    <row r="72" spans="1:6" x14ac:dyDescent="0.2">
      <c r="A72" s="506"/>
      <c r="C72" s="506"/>
      <c r="D72" s="109"/>
      <c r="E72" s="109"/>
      <c r="F72" s="109"/>
    </row>
    <row r="73" spans="1:6" x14ac:dyDescent="0.2">
      <c r="A73" s="506"/>
      <c r="C73" s="506"/>
      <c r="D73" s="109"/>
      <c r="E73" s="109"/>
      <c r="F73" s="109"/>
    </row>
    <row r="74" spans="1:6" x14ac:dyDescent="0.2">
      <c r="A74" s="506"/>
      <c r="C74" s="506"/>
      <c r="D74" s="109"/>
      <c r="E74" s="109"/>
      <c r="F74" s="109"/>
    </row>
    <row r="75" spans="1:6" x14ac:dyDescent="0.2">
      <c r="A75" s="506"/>
      <c r="C75" s="506"/>
      <c r="D75" s="109"/>
      <c r="E75" s="109"/>
      <c r="F75" s="109"/>
    </row>
    <row r="76" spans="1:6" x14ac:dyDescent="0.2">
      <c r="A76" s="506"/>
      <c r="C76" s="506"/>
      <c r="D76" s="109"/>
      <c r="E76" s="109"/>
      <c r="F76" s="109"/>
    </row>
    <row r="77" spans="1:6" x14ac:dyDescent="0.2">
      <c r="A77" s="506"/>
      <c r="C77" s="506"/>
      <c r="D77" s="109"/>
      <c r="E77" s="109"/>
      <c r="F77" s="109"/>
    </row>
    <row r="78" spans="1:6" x14ac:dyDescent="0.2">
      <c r="A78" s="506"/>
      <c r="C78" s="506"/>
      <c r="D78" s="109"/>
      <c r="E78" s="109"/>
      <c r="F78" s="109"/>
    </row>
    <row r="79" spans="1:6" x14ac:dyDescent="0.2">
      <c r="A79" s="506"/>
      <c r="C79" s="506"/>
      <c r="D79" s="109"/>
      <c r="E79" s="109"/>
      <c r="F79" s="109"/>
    </row>
    <row r="80" spans="1:6" x14ac:dyDescent="0.2">
      <c r="A80" s="506"/>
      <c r="C80" s="506"/>
      <c r="D80" s="109"/>
      <c r="E80" s="109"/>
      <c r="F80" s="109"/>
    </row>
    <row r="81" spans="1:6" x14ac:dyDescent="0.2">
      <c r="A81" s="506"/>
      <c r="C81" s="506"/>
      <c r="D81" s="109"/>
      <c r="E81" s="109"/>
      <c r="F81" s="109"/>
    </row>
    <row r="82" spans="1:6" x14ac:dyDescent="0.2">
      <c r="A82" s="506"/>
      <c r="C82" s="506"/>
      <c r="D82" s="109"/>
      <c r="E82" s="109"/>
      <c r="F82" s="109"/>
    </row>
    <row r="83" spans="1:6" x14ac:dyDescent="0.2">
      <c r="A83" s="506"/>
      <c r="C83" s="506"/>
      <c r="D83" s="109"/>
      <c r="E83" s="109"/>
      <c r="F83" s="109"/>
    </row>
    <row r="84" spans="1:6" x14ac:dyDescent="0.2">
      <c r="A84" s="506"/>
      <c r="C84" s="506"/>
      <c r="D84" s="109"/>
      <c r="E84" s="109"/>
      <c r="F84" s="109"/>
    </row>
    <row r="85" spans="1:6" x14ac:dyDescent="0.2">
      <c r="A85" s="506"/>
      <c r="C85" s="506"/>
      <c r="D85" s="109"/>
      <c r="E85" s="109"/>
      <c r="F85" s="109"/>
    </row>
    <row r="86" spans="1:6" x14ac:dyDescent="0.2">
      <c r="A86" s="506"/>
      <c r="C86" s="506"/>
      <c r="D86" s="109"/>
      <c r="E86" s="109"/>
      <c r="F86" s="109"/>
    </row>
    <row r="87" spans="1:6" x14ac:dyDescent="0.2">
      <c r="A87" s="506"/>
      <c r="C87" s="506"/>
      <c r="D87" s="109"/>
      <c r="E87" s="109"/>
      <c r="F87" s="109"/>
    </row>
    <row r="88" spans="1:6" x14ac:dyDescent="0.2">
      <c r="A88" s="506"/>
      <c r="C88" s="506"/>
      <c r="D88" s="109"/>
      <c r="E88" s="109"/>
      <c r="F88" s="109"/>
    </row>
    <row r="89" spans="1:6" x14ac:dyDescent="0.2">
      <c r="A89" s="506"/>
      <c r="C89" s="506"/>
      <c r="D89" s="109"/>
      <c r="E89" s="109"/>
      <c r="F89" s="109"/>
    </row>
    <row r="90" spans="1:6" x14ac:dyDescent="0.2">
      <c r="A90" s="506"/>
      <c r="C90" s="506"/>
      <c r="D90" s="109"/>
      <c r="E90" s="109"/>
      <c r="F90" s="109"/>
    </row>
    <row r="91" spans="1:6" x14ac:dyDescent="0.2">
      <c r="A91" s="506"/>
      <c r="C91" s="506"/>
      <c r="D91" s="109"/>
      <c r="E91" s="109"/>
      <c r="F91" s="109"/>
    </row>
    <row r="92" spans="1:6" x14ac:dyDescent="0.2">
      <c r="A92" s="506"/>
      <c r="C92" s="506"/>
      <c r="D92" s="109"/>
      <c r="E92" s="109"/>
      <c r="F92" s="109"/>
    </row>
    <row r="93" spans="1:6" x14ac:dyDescent="0.2">
      <c r="A93" s="506"/>
      <c r="C93" s="506"/>
      <c r="D93" s="109"/>
      <c r="E93" s="109"/>
      <c r="F93" s="109"/>
    </row>
    <row r="94" spans="1:6" x14ac:dyDescent="0.2">
      <c r="A94" s="506"/>
      <c r="C94" s="506"/>
      <c r="D94" s="109"/>
      <c r="E94" s="109"/>
      <c r="F94" s="109"/>
    </row>
    <row r="95" spans="1:6" x14ac:dyDescent="0.2">
      <c r="A95" s="506"/>
      <c r="C95" s="506"/>
      <c r="D95" s="109"/>
      <c r="E95" s="109"/>
      <c r="F95" s="109"/>
    </row>
    <row r="96" spans="1:6" x14ac:dyDescent="0.2">
      <c r="A96" s="506"/>
      <c r="C96" s="506"/>
      <c r="D96" s="109"/>
      <c r="E96" s="109"/>
      <c r="F96" s="109"/>
    </row>
    <row r="97" spans="1:6" x14ac:dyDescent="0.2">
      <c r="A97" s="506"/>
      <c r="C97" s="506"/>
      <c r="D97" s="109"/>
      <c r="E97" s="109"/>
      <c r="F97" s="109"/>
    </row>
    <row r="98" spans="1:6" x14ac:dyDescent="0.2">
      <c r="A98" s="506"/>
      <c r="C98" s="506"/>
      <c r="D98" s="109"/>
      <c r="E98" s="109"/>
      <c r="F98" s="109"/>
    </row>
    <row r="99" spans="1:6" x14ac:dyDescent="0.2">
      <c r="A99" s="506"/>
      <c r="C99" s="506"/>
      <c r="D99" s="109"/>
      <c r="E99" s="109"/>
      <c r="F99" s="109"/>
    </row>
    <row r="100" spans="1:6" x14ac:dyDescent="0.2">
      <c r="A100" s="506"/>
      <c r="C100" s="506"/>
      <c r="D100" s="109"/>
      <c r="E100" s="109"/>
      <c r="F100" s="109"/>
    </row>
    <row r="101" spans="1:6" x14ac:dyDescent="0.2">
      <c r="A101" s="506"/>
      <c r="C101" s="506"/>
      <c r="D101" s="109"/>
      <c r="E101" s="109"/>
      <c r="F101" s="109"/>
    </row>
    <row r="102" spans="1:6" x14ac:dyDescent="0.2">
      <c r="A102" s="506"/>
      <c r="C102" s="506"/>
      <c r="D102" s="109"/>
      <c r="E102" s="109"/>
      <c r="F102" s="109"/>
    </row>
    <row r="103" spans="1:6" x14ac:dyDescent="0.2">
      <c r="A103" s="506"/>
      <c r="C103" s="506"/>
      <c r="D103" s="109"/>
      <c r="E103" s="109"/>
      <c r="F103" s="109"/>
    </row>
    <row r="104" spans="1:6" x14ac:dyDescent="0.2">
      <c r="A104" s="506"/>
      <c r="C104" s="506"/>
      <c r="D104" s="109"/>
      <c r="E104" s="109"/>
      <c r="F104" s="109"/>
    </row>
    <row r="105" spans="1:6" x14ac:dyDescent="0.2">
      <c r="A105" s="506"/>
      <c r="C105" s="506"/>
      <c r="D105" s="109"/>
      <c r="E105" s="109"/>
      <c r="F105" s="109"/>
    </row>
    <row r="106" spans="1:6" x14ac:dyDescent="0.2">
      <c r="A106" s="506"/>
      <c r="C106" s="506"/>
      <c r="D106" s="109"/>
      <c r="E106" s="109"/>
      <c r="F106" s="109"/>
    </row>
    <row r="107" spans="1:6" x14ac:dyDescent="0.2">
      <c r="A107" s="506"/>
      <c r="C107" s="506"/>
      <c r="D107" s="109"/>
      <c r="E107" s="109"/>
      <c r="F107" s="109"/>
    </row>
    <row r="108" spans="1:6" x14ac:dyDescent="0.2">
      <c r="A108" s="506"/>
      <c r="C108" s="506"/>
      <c r="D108" s="109"/>
      <c r="E108" s="109"/>
      <c r="F108" s="109"/>
    </row>
    <row r="109" spans="1:6" x14ac:dyDescent="0.2">
      <c r="A109" s="506"/>
      <c r="C109" s="506"/>
      <c r="D109" s="109"/>
      <c r="E109" s="109"/>
      <c r="F109" s="109"/>
    </row>
    <row r="110" spans="1:6" x14ac:dyDescent="0.2">
      <c r="A110" s="506"/>
      <c r="C110" s="506"/>
      <c r="D110" s="109"/>
      <c r="E110" s="109"/>
      <c r="F110" s="109"/>
    </row>
    <row r="111" spans="1:6" x14ac:dyDescent="0.2">
      <c r="A111" s="506"/>
      <c r="C111" s="506"/>
      <c r="D111" s="109"/>
      <c r="E111" s="109"/>
      <c r="F111" s="109"/>
    </row>
    <row r="112" spans="1:6" x14ac:dyDescent="0.2">
      <c r="A112" s="506"/>
      <c r="C112" s="506"/>
      <c r="D112" s="109"/>
      <c r="E112" s="109"/>
      <c r="F112" s="109"/>
    </row>
    <row r="113" spans="1:6" x14ac:dyDescent="0.2">
      <c r="A113" s="506"/>
      <c r="C113" s="506"/>
      <c r="D113" s="109"/>
      <c r="E113" s="109"/>
      <c r="F113" s="109"/>
    </row>
    <row r="114" spans="1:6" x14ac:dyDescent="0.2">
      <c r="A114" s="506"/>
      <c r="C114" s="506"/>
      <c r="D114" s="109"/>
      <c r="E114" s="109"/>
      <c r="F114" s="109"/>
    </row>
    <row r="115" spans="1:6" x14ac:dyDescent="0.2">
      <c r="A115" s="506"/>
      <c r="C115" s="506"/>
      <c r="D115" s="109"/>
      <c r="E115" s="109"/>
      <c r="F115" s="109"/>
    </row>
    <row r="116" spans="1:6" x14ac:dyDescent="0.2">
      <c r="A116" s="506"/>
      <c r="C116" s="506"/>
      <c r="D116" s="109"/>
      <c r="E116" s="109"/>
      <c r="F116" s="109"/>
    </row>
    <row r="117" spans="1:6" x14ac:dyDescent="0.2">
      <c r="A117" s="506"/>
      <c r="C117" s="506"/>
      <c r="D117" s="109"/>
      <c r="E117" s="109"/>
      <c r="F117" s="109"/>
    </row>
    <row r="118" spans="1:6" x14ac:dyDescent="0.2">
      <c r="A118" s="506"/>
      <c r="C118" s="506"/>
      <c r="D118" s="109"/>
      <c r="E118" s="109"/>
      <c r="F118" s="109"/>
    </row>
    <row r="119" spans="1:6" x14ac:dyDescent="0.2">
      <c r="A119" s="506"/>
      <c r="C119" s="506"/>
      <c r="D119" s="109"/>
      <c r="E119" s="109"/>
      <c r="F119" s="109"/>
    </row>
    <row r="120" spans="1:6" x14ac:dyDescent="0.2">
      <c r="A120" s="506"/>
      <c r="C120" s="506"/>
      <c r="D120" s="109"/>
      <c r="E120" s="109"/>
      <c r="F120" s="109"/>
    </row>
    <row r="121" spans="1:6" x14ac:dyDescent="0.2">
      <c r="A121" s="506"/>
      <c r="C121" s="506"/>
      <c r="D121" s="109"/>
      <c r="E121" s="109"/>
      <c r="F121" s="109"/>
    </row>
    <row r="122" spans="1:6" x14ac:dyDescent="0.2">
      <c r="A122" s="506"/>
      <c r="C122" s="506"/>
      <c r="D122" s="109"/>
      <c r="E122" s="109"/>
      <c r="F122" s="109"/>
    </row>
    <row r="123" spans="1:6" x14ac:dyDescent="0.2">
      <c r="A123" s="506"/>
      <c r="C123" s="506"/>
      <c r="D123" s="109"/>
      <c r="E123" s="109"/>
      <c r="F123" s="109"/>
    </row>
    <row r="124" spans="1:6" x14ac:dyDescent="0.2">
      <c r="A124" s="506"/>
      <c r="C124" s="506"/>
      <c r="D124" s="109"/>
      <c r="E124" s="109"/>
      <c r="F124" s="109"/>
    </row>
    <row r="125" spans="1:6" x14ac:dyDescent="0.2">
      <c r="A125" s="506"/>
      <c r="C125" s="506"/>
      <c r="D125" s="109"/>
      <c r="E125" s="109"/>
      <c r="F125" s="109"/>
    </row>
    <row r="126" spans="1:6" x14ac:dyDescent="0.2">
      <c r="A126" s="506"/>
      <c r="C126" s="506"/>
      <c r="D126" s="109"/>
      <c r="E126" s="109"/>
      <c r="F126" s="109"/>
    </row>
    <row r="127" spans="1:6" x14ac:dyDescent="0.2">
      <c r="A127" s="506"/>
      <c r="C127" s="506"/>
      <c r="D127" s="109"/>
      <c r="E127" s="109"/>
      <c r="F127" s="109"/>
    </row>
    <row r="128" spans="1:6" x14ac:dyDescent="0.2">
      <c r="A128" s="506"/>
      <c r="C128" s="506"/>
      <c r="D128" s="109"/>
      <c r="E128" s="109"/>
      <c r="F128" s="109"/>
    </row>
    <row r="129" spans="1:6" x14ac:dyDescent="0.2">
      <c r="A129" s="506"/>
      <c r="C129" s="506"/>
      <c r="D129" s="109"/>
      <c r="E129" s="109"/>
      <c r="F129" s="109"/>
    </row>
    <row r="130" spans="1:6" x14ac:dyDescent="0.2">
      <c r="A130" s="506"/>
      <c r="C130" s="506"/>
      <c r="D130" s="109"/>
      <c r="E130" s="109"/>
      <c r="F130" s="109"/>
    </row>
    <row r="131" spans="1:6" x14ac:dyDescent="0.2">
      <c r="A131" s="506"/>
      <c r="C131" s="506"/>
      <c r="D131" s="109"/>
      <c r="E131" s="109"/>
      <c r="F131" s="109"/>
    </row>
    <row r="132" spans="1:6" x14ac:dyDescent="0.2">
      <c r="A132" s="506"/>
      <c r="C132" s="506"/>
      <c r="D132" s="109"/>
      <c r="E132" s="109"/>
      <c r="F132" s="109"/>
    </row>
    <row r="133" spans="1:6" x14ac:dyDescent="0.2">
      <c r="A133" s="506"/>
      <c r="C133" s="506"/>
      <c r="D133" s="109"/>
      <c r="E133" s="109"/>
      <c r="F133" s="109"/>
    </row>
    <row r="134" spans="1:6" x14ac:dyDescent="0.2">
      <c r="A134" s="506"/>
      <c r="C134" s="506"/>
      <c r="D134" s="109"/>
      <c r="E134" s="109"/>
      <c r="F134" s="109"/>
    </row>
    <row r="135" spans="1:6" x14ac:dyDescent="0.2">
      <c r="A135" s="506"/>
      <c r="C135" s="506"/>
      <c r="D135" s="109"/>
      <c r="E135" s="109"/>
      <c r="F135" s="109"/>
    </row>
    <row r="136" spans="1:6" x14ac:dyDescent="0.2">
      <c r="A136" s="506"/>
      <c r="C136" s="506"/>
      <c r="D136" s="109"/>
      <c r="E136" s="109"/>
      <c r="F136" s="109"/>
    </row>
    <row r="137" spans="1:6" x14ac:dyDescent="0.2">
      <c r="A137" s="506"/>
      <c r="C137" s="506"/>
      <c r="D137" s="109"/>
      <c r="E137" s="109"/>
      <c r="F137" s="109"/>
    </row>
    <row r="138" spans="1:6" x14ac:dyDescent="0.2">
      <c r="A138" s="506"/>
      <c r="C138" s="506"/>
      <c r="D138" s="109"/>
      <c r="E138" s="109"/>
      <c r="F138" s="109"/>
    </row>
    <row r="139" spans="1:6" x14ac:dyDescent="0.2">
      <c r="A139" s="506"/>
      <c r="C139" s="506"/>
      <c r="D139" s="109"/>
      <c r="E139" s="109"/>
      <c r="F139" s="109"/>
    </row>
    <row r="140" spans="1:6" x14ac:dyDescent="0.2">
      <c r="A140" s="506"/>
      <c r="C140" s="506"/>
      <c r="D140" s="109"/>
      <c r="E140" s="109"/>
      <c r="F140" s="109"/>
    </row>
    <row r="141" spans="1:6" x14ac:dyDescent="0.2">
      <c r="A141" s="506"/>
      <c r="C141" s="506"/>
      <c r="D141" s="109"/>
      <c r="E141" s="109"/>
      <c r="F141" s="109"/>
    </row>
    <row r="142" spans="1:6" x14ac:dyDescent="0.2">
      <c r="A142" s="506"/>
      <c r="C142" s="506"/>
      <c r="D142" s="109"/>
      <c r="E142" s="109"/>
      <c r="F142" s="109"/>
    </row>
    <row r="143" spans="1:6" x14ac:dyDescent="0.2">
      <c r="A143" s="506"/>
      <c r="C143" s="506"/>
      <c r="D143" s="109"/>
      <c r="E143" s="109"/>
      <c r="F143" s="109"/>
    </row>
    <row r="144" spans="1:6" x14ac:dyDescent="0.2">
      <c r="A144" s="506"/>
      <c r="C144" s="506"/>
      <c r="D144" s="109"/>
      <c r="E144" s="109"/>
      <c r="F144" s="109"/>
    </row>
    <row r="145" spans="1:6" x14ac:dyDescent="0.2">
      <c r="A145" s="506"/>
      <c r="C145" s="506"/>
      <c r="D145" s="109"/>
      <c r="E145" s="109"/>
      <c r="F145" s="109"/>
    </row>
    <row r="146" spans="1:6" x14ac:dyDescent="0.2">
      <c r="A146" s="506"/>
      <c r="C146" s="506"/>
      <c r="D146" s="109"/>
      <c r="E146" s="109"/>
      <c r="F146" s="109"/>
    </row>
    <row r="147" spans="1:6" x14ac:dyDescent="0.2">
      <c r="A147" s="506"/>
      <c r="C147" s="506"/>
      <c r="D147" s="109"/>
      <c r="E147" s="109"/>
      <c r="F147" s="109"/>
    </row>
    <row r="148" spans="1:6" x14ac:dyDescent="0.2">
      <c r="A148" s="506"/>
      <c r="C148" s="506"/>
      <c r="D148" s="109"/>
      <c r="E148" s="109"/>
      <c r="F148" s="109"/>
    </row>
    <row r="149" spans="1:6" x14ac:dyDescent="0.2">
      <c r="A149" s="506"/>
      <c r="C149" s="506"/>
      <c r="D149" s="109"/>
      <c r="E149" s="109"/>
      <c r="F149" s="109"/>
    </row>
    <row r="150" spans="1:6" x14ac:dyDescent="0.2">
      <c r="A150" s="506"/>
      <c r="C150" s="506"/>
      <c r="D150" s="109"/>
      <c r="E150" s="109"/>
      <c r="F150" s="109"/>
    </row>
    <row r="151" spans="1:6" x14ac:dyDescent="0.2">
      <c r="A151" s="506"/>
      <c r="C151" s="506"/>
      <c r="D151" s="109"/>
      <c r="E151" s="109"/>
      <c r="F151" s="109"/>
    </row>
    <row r="152" spans="1:6" x14ac:dyDescent="0.2">
      <c r="A152" s="506"/>
      <c r="C152" s="506"/>
      <c r="D152" s="109"/>
      <c r="E152" s="109"/>
      <c r="F152" s="109"/>
    </row>
    <row r="153" spans="1:6" x14ac:dyDescent="0.2">
      <c r="A153" s="506"/>
      <c r="C153" s="506"/>
      <c r="D153" s="109"/>
      <c r="E153" s="109"/>
      <c r="F153" s="109"/>
    </row>
    <row r="154" spans="1:6" x14ac:dyDescent="0.2">
      <c r="A154" s="506"/>
      <c r="C154" s="506"/>
      <c r="D154" s="109"/>
      <c r="E154" s="109"/>
      <c r="F154" s="109"/>
    </row>
    <row r="155" spans="1:6" x14ac:dyDescent="0.2">
      <c r="A155" s="506"/>
      <c r="C155" s="506"/>
      <c r="D155" s="109"/>
      <c r="E155" s="109"/>
      <c r="F155" s="109"/>
    </row>
    <row r="156" spans="1:6" x14ac:dyDescent="0.2">
      <c r="A156" s="506"/>
      <c r="C156" s="506"/>
      <c r="D156" s="109"/>
      <c r="E156" s="109"/>
      <c r="F156" s="109"/>
    </row>
    <row r="157" spans="1:6" x14ac:dyDescent="0.2">
      <c r="A157" s="506"/>
      <c r="C157" s="506"/>
      <c r="D157" s="109"/>
      <c r="E157" s="109"/>
      <c r="F157" s="109"/>
    </row>
    <row r="158" spans="1:6" x14ac:dyDescent="0.2">
      <c r="A158" s="506"/>
      <c r="C158" s="506"/>
      <c r="D158" s="109"/>
      <c r="E158" s="109"/>
      <c r="F158" s="109"/>
    </row>
    <row r="159" spans="1:6" x14ac:dyDescent="0.2">
      <c r="A159" s="506"/>
      <c r="C159" s="506"/>
      <c r="D159" s="109"/>
      <c r="E159" s="109"/>
      <c r="F159" s="109"/>
    </row>
    <row r="160" spans="1:6" x14ac:dyDescent="0.2">
      <c r="A160" s="506"/>
      <c r="C160" s="506"/>
      <c r="D160" s="109"/>
      <c r="E160" s="109"/>
      <c r="F160" s="109"/>
    </row>
    <row r="161" spans="1:6" x14ac:dyDescent="0.2">
      <c r="A161" s="506"/>
      <c r="C161" s="506"/>
      <c r="D161" s="109"/>
      <c r="E161" s="109"/>
      <c r="F161" s="109"/>
    </row>
    <row r="162" spans="1:6" x14ac:dyDescent="0.2">
      <c r="A162" s="506"/>
      <c r="C162" s="506"/>
      <c r="D162" s="109"/>
      <c r="E162" s="109"/>
      <c r="F162" s="109"/>
    </row>
    <row r="163" spans="1:6" x14ac:dyDescent="0.2">
      <c r="A163" s="506"/>
      <c r="C163" s="506"/>
      <c r="D163" s="109"/>
      <c r="E163" s="109"/>
      <c r="F163" s="109"/>
    </row>
    <row r="164" spans="1:6" x14ac:dyDescent="0.2">
      <c r="A164" s="506"/>
      <c r="C164" s="506"/>
      <c r="D164" s="109"/>
      <c r="E164" s="109"/>
      <c r="F164" s="109"/>
    </row>
    <row r="165" spans="1:6" x14ac:dyDescent="0.2">
      <c r="A165" s="506"/>
      <c r="C165" s="506"/>
      <c r="D165" s="109"/>
      <c r="E165" s="109"/>
      <c r="F165" s="109"/>
    </row>
    <row r="166" spans="1:6" x14ac:dyDescent="0.2">
      <c r="A166" s="506"/>
      <c r="C166" s="506"/>
      <c r="D166" s="109"/>
      <c r="E166" s="109"/>
      <c r="F166" s="109"/>
    </row>
    <row r="167" spans="1:6" x14ac:dyDescent="0.2">
      <c r="A167" s="506"/>
      <c r="C167" s="506"/>
      <c r="D167" s="109"/>
      <c r="E167" s="109"/>
      <c r="F167" s="109"/>
    </row>
    <row r="168" spans="1:6" x14ac:dyDescent="0.2">
      <c r="A168" s="506"/>
      <c r="C168" s="506"/>
      <c r="D168" s="109"/>
      <c r="E168" s="109"/>
      <c r="F168" s="109"/>
    </row>
    <row r="169" spans="1:6" x14ac:dyDescent="0.2">
      <c r="A169" s="506"/>
      <c r="C169" s="506"/>
      <c r="D169" s="109"/>
      <c r="E169" s="109"/>
      <c r="F169" s="109"/>
    </row>
    <row r="170" spans="1:6" x14ac:dyDescent="0.2">
      <c r="A170" s="506"/>
      <c r="C170" s="506"/>
      <c r="D170" s="109"/>
      <c r="E170" s="109"/>
      <c r="F170" s="109"/>
    </row>
    <row r="171" spans="1:6" x14ac:dyDescent="0.2">
      <c r="A171" s="506"/>
      <c r="C171" s="506"/>
      <c r="D171" s="109"/>
      <c r="E171" s="109"/>
      <c r="F171" s="109"/>
    </row>
    <row r="172" spans="1:6" x14ac:dyDescent="0.2">
      <c r="A172" s="506"/>
      <c r="C172" s="506"/>
      <c r="D172" s="109"/>
      <c r="E172" s="109"/>
      <c r="F172" s="109"/>
    </row>
    <row r="173" spans="1:6" x14ac:dyDescent="0.2">
      <c r="A173" s="506"/>
      <c r="C173" s="506"/>
      <c r="D173" s="109"/>
      <c r="E173" s="109"/>
      <c r="F173" s="109"/>
    </row>
    <row r="174" spans="1:6" x14ac:dyDescent="0.2">
      <c r="A174" s="506"/>
      <c r="C174" s="506"/>
      <c r="D174" s="109"/>
      <c r="E174" s="109"/>
      <c r="F174" s="109"/>
    </row>
    <row r="175" spans="1:6" x14ac:dyDescent="0.2">
      <c r="A175" s="506"/>
      <c r="C175" s="506"/>
      <c r="D175" s="109"/>
      <c r="E175" s="109"/>
      <c r="F175" s="109"/>
    </row>
    <row r="176" spans="1:6" x14ac:dyDescent="0.2">
      <c r="A176" s="506"/>
      <c r="C176" s="506"/>
      <c r="D176" s="109"/>
      <c r="E176" s="109"/>
      <c r="F176" s="109"/>
    </row>
    <row r="177" spans="1:6" x14ac:dyDescent="0.2">
      <c r="A177" s="506"/>
      <c r="C177" s="506"/>
      <c r="D177" s="109"/>
      <c r="E177" s="109"/>
      <c r="F177" s="109"/>
    </row>
    <row r="178" spans="1:6" x14ac:dyDescent="0.2">
      <c r="A178" s="506"/>
      <c r="C178" s="506"/>
      <c r="D178" s="109"/>
      <c r="E178" s="109"/>
      <c r="F178" s="109"/>
    </row>
    <row r="179" spans="1:6" x14ac:dyDescent="0.2">
      <c r="A179" s="506"/>
      <c r="C179" s="506"/>
      <c r="D179" s="109"/>
      <c r="E179" s="109"/>
      <c r="F179" s="109"/>
    </row>
    <row r="180" spans="1:6" x14ac:dyDescent="0.2">
      <c r="A180" s="506"/>
      <c r="C180" s="506"/>
      <c r="D180" s="109"/>
      <c r="E180" s="109"/>
      <c r="F180" s="109"/>
    </row>
    <row r="181" spans="1:6" x14ac:dyDescent="0.2">
      <c r="A181" s="506"/>
      <c r="C181" s="506"/>
      <c r="D181" s="109"/>
      <c r="E181" s="109"/>
      <c r="F181" s="109"/>
    </row>
    <row r="182" spans="1:6" x14ac:dyDescent="0.2">
      <c r="A182" s="506"/>
      <c r="C182" s="506"/>
      <c r="D182" s="109"/>
      <c r="E182" s="109"/>
      <c r="F182" s="109"/>
    </row>
    <row r="183" spans="1:6" x14ac:dyDescent="0.2">
      <c r="A183" s="506"/>
      <c r="C183" s="506"/>
      <c r="D183" s="109"/>
      <c r="E183" s="109"/>
      <c r="F183" s="109"/>
    </row>
    <row r="184" spans="1:6" x14ac:dyDescent="0.2">
      <c r="A184" s="506"/>
      <c r="C184" s="506"/>
      <c r="D184" s="109"/>
      <c r="E184" s="109"/>
      <c r="F184" s="109"/>
    </row>
    <row r="185" spans="1:6" x14ac:dyDescent="0.2">
      <c r="A185" s="506"/>
      <c r="C185" s="506"/>
      <c r="D185" s="109"/>
      <c r="E185" s="109"/>
      <c r="F185" s="109"/>
    </row>
    <row r="186" spans="1:6" x14ac:dyDescent="0.2">
      <c r="A186" s="506"/>
      <c r="C186" s="506"/>
      <c r="D186" s="109"/>
      <c r="E186" s="109"/>
      <c r="F186" s="109"/>
    </row>
    <row r="187" spans="1:6" x14ac:dyDescent="0.2">
      <c r="A187" s="506"/>
      <c r="C187" s="506"/>
      <c r="D187" s="109"/>
      <c r="E187" s="109"/>
      <c r="F187" s="109"/>
    </row>
    <row r="188" spans="1:6" x14ac:dyDescent="0.2">
      <c r="A188" s="506"/>
      <c r="C188" s="506"/>
      <c r="D188" s="109"/>
      <c r="E188" s="109"/>
      <c r="F188" s="109"/>
    </row>
    <row r="189" spans="1:6" x14ac:dyDescent="0.2">
      <c r="A189" s="506"/>
      <c r="C189" s="506"/>
      <c r="D189" s="109"/>
      <c r="E189" s="109"/>
      <c r="F189" s="109"/>
    </row>
    <row r="190" spans="1:6" x14ac:dyDescent="0.2">
      <c r="A190" s="506"/>
      <c r="C190" s="506"/>
      <c r="D190" s="109"/>
      <c r="E190" s="109"/>
      <c r="F190" s="109"/>
    </row>
    <row r="191" spans="1:6" x14ac:dyDescent="0.2">
      <c r="A191" s="506"/>
      <c r="C191" s="506"/>
      <c r="D191" s="109"/>
      <c r="E191" s="109"/>
      <c r="F191" s="109"/>
    </row>
    <row r="192" spans="1:6" x14ac:dyDescent="0.2">
      <c r="A192" s="506"/>
      <c r="C192" s="506"/>
      <c r="D192" s="109"/>
      <c r="E192" s="109"/>
      <c r="F192" s="109"/>
    </row>
    <row r="193" spans="1:6" x14ac:dyDescent="0.2">
      <c r="A193" s="506"/>
      <c r="C193" s="506"/>
      <c r="D193" s="109"/>
      <c r="E193" s="109"/>
      <c r="F193" s="109"/>
    </row>
    <row r="194" spans="1:6" x14ac:dyDescent="0.2">
      <c r="A194" s="506"/>
      <c r="C194" s="506"/>
      <c r="D194" s="109"/>
      <c r="E194" s="109"/>
      <c r="F194" s="109"/>
    </row>
    <row r="195" spans="1:6" x14ac:dyDescent="0.2">
      <c r="A195" s="506"/>
      <c r="C195" s="506"/>
      <c r="D195" s="109"/>
      <c r="E195" s="109"/>
      <c r="F195" s="109"/>
    </row>
    <row r="196" spans="1:6" x14ac:dyDescent="0.2">
      <c r="A196" s="506"/>
      <c r="C196" s="506"/>
      <c r="D196" s="109"/>
      <c r="E196" s="109"/>
      <c r="F196" s="109"/>
    </row>
    <row r="197" spans="1:6" x14ac:dyDescent="0.2">
      <c r="A197" s="506"/>
      <c r="C197" s="506"/>
      <c r="D197" s="109"/>
      <c r="E197" s="109"/>
      <c r="F197" s="109"/>
    </row>
    <row r="198" spans="1:6" x14ac:dyDescent="0.2">
      <c r="A198" s="506"/>
      <c r="C198" s="506"/>
      <c r="D198" s="109"/>
      <c r="E198" s="109"/>
      <c r="F198" s="109"/>
    </row>
    <row r="199" spans="1:6" x14ac:dyDescent="0.2">
      <c r="A199" s="506"/>
      <c r="C199" s="506"/>
      <c r="D199" s="109"/>
      <c r="E199" s="109"/>
      <c r="F199" s="109"/>
    </row>
    <row r="200" spans="1:6" x14ac:dyDescent="0.2">
      <c r="A200" s="506"/>
      <c r="C200" s="506"/>
      <c r="D200" s="109"/>
      <c r="E200" s="109"/>
      <c r="F200" s="109"/>
    </row>
    <row r="201" spans="1:6" x14ac:dyDescent="0.2">
      <c r="A201" s="506"/>
      <c r="C201" s="506"/>
      <c r="D201" s="109"/>
      <c r="E201" s="109"/>
      <c r="F201" s="109"/>
    </row>
    <row r="202" spans="1:6" x14ac:dyDescent="0.2">
      <c r="A202" s="506"/>
      <c r="C202" s="506"/>
      <c r="D202" s="109"/>
      <c r="E202" s="109"/>
      <c r="F202" s="109"/>
    </row>
    <row r="203" spans="1:6" x14ac:dyDescent="0.2">
      <c r="A203" s="506"/>
      <c r="C203" s="506"/>
      <c r="D203" s="109"/>
      <c r="E203" s="109"/>
      <c r="F203" s="109"/>
    </row>
    <row r="204" spans="1:6" x14ac:dyDescent="0.2">
      <c r="A204" s="506"/>
      <c r="C204" s="506"/>
      <c r="D204" s="109"/>
      <c r="E204" s="109"/>
      <c r="F204" s="109"/>
    </row>
    <row r="205" spans="1:6" x14ac:dyDescent="0.2">
      <c r="A205" s="506"/>
      <c r="C205" s="506"/>
      <c r="D205" s="109"/>
      <c r="E205" s="109"/>
      <c r="F205" s="109"/>
    </row>
    <row r="206" spans="1:6" x14ac:dyDescent="0.2">
      <c r="A206" s="506"/>
      <c r="C206" s="506"/>
      <c r="D206" s="109"/>
      <c r="E206" s="109"/>
      <c r="F206" s="109"/>
    </row>
    <row r="207" spans="1:6" x14ac:dyDescent="0.2">
      <c r="A207" s="506"/>
      <c r="C207" s="506"/>
      <c r="D207" s="109"/>
      <c r="E207" s="109"/>
      <c r="F207" s="109"/>
    </row>
    <row r="208" spans="1:6" x14ac:dyDescent="0.2">
      <c r="A208" s="506"/>
      <c r="C208" s="506"/>
      <c r="D208" s="109"/>
      <c r="E208" s="109"/>
      <c r="F208" s="109"/>
    </row>
    <row r="209" spans="1:6" x14ac:dyDescent="0.2">
      <c r="A209" s="506"/>
      <c r="C209" s="506"/>
      <c r="D209" s="109"/>
      <c r="E209" s="109"/>
      <c r="F209" s="109"/>
    </row>
    <row r="210" spans="1:6" x14ac:dyDescent="0.2">
      <c r="A210" s="506"/>
      <c r="C210" s="506"/>
      <c r="D210" s="109"/>
      <c r="E210" s="109"/>
      <c r="F210" s="109"/>
    </row>
    <row r="211" spans="1:6" x14ac:dyDescent="0.2">
      <c r="A211" s="506"/>
      <c r="C211" s="506"/>
      <c r="D211" s="109"/>
      <c r="E211" s="109"/>
      <c r="F211" s="109"/>
    </row>
    <row r="212" spans="1:6" x14ac:dyDescent="0.2">
      <c r="A212" s="506"/>
      <c r="C212" s="506"/>
      <c r="D212" s="109"/>
      <c r="E212" s="109"/>
      <c r="F212" s="109"/>
    </row>
    <row r="213" spans="1:6" x14ac:dyDescent="0.2">
      <c r="A213" s="506"/>
      <c r="C213" s="506"/>
      <c r="D213" s="109"/>
      <c r="E213" s="109"/>
      <c r="F213" s="109"/>
    </row>
    <row r="214" spans="1:6" x14ac:dyDescent="0.2">
      <c r="A214" s="506"/>
      <c r="C214" s="506"/>
      <c r="D214" s="109"/>
      <c r="E214" s="109"/>
      <c r="F214" s="109"/>
    </row>
    <row r="215" spans="1:6" x14ac:dyDescent="0.2">
      <c r="A215" s="506"/>
      <c r="C215" s="506"/>
      <c r="D215" s="109"/>
      <c r="E215" s="109"/>
      <c r="F215" s="109"/>
    </row>
    <row r="216" spans="1:6" x14ac:dyDescent="0.2">
      <c r="A216" s="506"/>
      <c r="C216" s="506"/>
      <c r="D216" s="109"/>
      <c r="E216" s="109"/>
      <c r="F216" s="109"/>
    </row>
    <row r="217" spans="1:6" x14ac:dyDescent="0.2">
      <c r="A217" s="506"/>
      <c r="C217" s="506"/>
      <c r="D217" s="109"/>
      <c r="E217" s="109"/>
      <c r="F217" s="109"/>
    </row>
    <row r="218" spans="1:6" x14ac:dyDescent="0.2">
      <c r="A218" s="506"/>
      <c r="C218" s="506"/>
      <c r="D218" s="109"/>
      <c r="E218" s="109"/>
      <c r="F218" s="109"/>
    </row>
    <row r="219" spans="1:6" x14ac:dyDescent="0.2">
      <c r="A219" s="506"/>
      <c r="C219" s="506"/>
      <c r="D219" s="109"/>
      <c r="E219" s="109"/>
      <c r="F219" s="109"/>
    </row>
    <row r="220" spans="1:6" x14ac:dyDescent="0.2">
      <c r="A220" s="506"/>
      <c r="C220" s="506"/>
      <c r="D220" s="109"/>
      <c r="E220" s="109"/>
      <c r="F220" s="109"/>
    </row>
    <row r="221" spans="1:6" x14ac:dyDescent="0.2">
      <c r="A221" s="506"/>
      <c r="C221" s="506"/>
      <c r="D221" s="109"/>
      <c r="E221" s="109"/>
      <c r="F221" s="109"/>
    </row>
    <row r="222" spans="1:6" x14ac:dyDescent="0.2">
      <c r="A222" s="506"/>
      <c r="C222" s="506"/>
      <c r="D222" s="109"/>
      <c r="E222" s="109"/>
      <c r="F222" s="109"/>
    </row>
    <row r="223" spans="1:6" x14ac:dyDescent="0.2">
      <c r="A223" s="506"/>
      <c r="C223" s="506"/>
      <c r="D223" s="109"/>
      <c r="E223" s="109"/>
      <c r="F223" s="109"/>
    </row>
    <row r="224" spans="1:6" x14ac:dyDescent="0.2">
      <c r="A224" s="506"/>
      <c r="C224" s="506"/>
      <c r="D224" s="109"/>
      <c r="E224" s="109"/>
      <c r="F224" s="109"/>
    </row>
    <row r="225" spans="1:6" x14ac:dyDescent="0.2">
      <c r="A225" s="506"/>
      <c r="C225" s="506"/>
      <c r="D225" s="109"/>
      <c r="E225" s="109"/>
      <c r="F225" s="109"/>
    </row>
    <row r="226" spans="1:6" x14ac:dyDescent="0.2">
      <c r="A226" s="506"/>
      <c r="C226" s="506"/>
      <c r="D226" s="109"/>
      <c r="E226" s="109"/>
      <c r="F226" s="109"/>
    </row>
    <row r="227" spans="1:6" x14ac:dyDescent="0.2">
      <c r="A227" s="506"/>
      <c r="C227" s="506"/>
      <c r="D227" s="109"/>
      <c r="E227" s="109"/>
      <c r="F227" s="109"/>
    </row>
    <row r="228" spans="1:6" x14ac:dyDescent="0.2">
      <c r="A228" s="506"/>
      <c r="C228" s="506"/>
      <c r="D228" s="109"/>
      <c r="E228" s="109"/>
      <c r="F228" s="109"/>
    </row>
    <row r="229" spans="1:6" x14ac:dyDescent="0.2">
      <c r="A229" s="506"/>
      <c r="C229" s="506"/>
      <c r="D229" s="109"/>
      <c r="E229" s="109"/>
      <c r="F229" s="109"/>
    </row>
    <row r="230" spans="1:6" x14ac:dyDescent="0.2">
      <c r="A230" s="506"/>
      <c r="C230" s="506"/>
      <c r="D230" s="109"/>
      <c r="E230" s="109"/>
      <c r="F230" s="109"/>
    </row>
    <row r="231" spans="1:6" x14ac:dyDescent="0.2">
      <c r="A231" s="506"/>
      <c r="C231" s="506"/>
      <c r="D231" s="109"/>
      <c r="E231" s="109"/>
      <c r="F231" s="109"/>
    </row>
    <row r="232" spans="1:6" x14ac:dyDescent="0.2">
      <c r="A232" s="506"/>
      <c r="C232" s="506"/>
      <c r="D232" s="109"/>
      <c r="E232" s="109"/>
      <c r="F232" s="109"/>
    </row>
    <row r="233" spans="1:6" x14ac:dyDescent="0.2">
      <c r="A233" s="506"/>
      <c r="C233" s="506"/>
      <c r="D233" s="109"/>
      <c r="E233" s="109"/>
      <c r="F233" s="109"/>
    </row>
    <row r="234" spans="1:6" x14ac:dyDescent="0.2">
      <c r="A234" s="506"/>
      <c r="C234" s="506"/>
      <c r="D234" s="109"/>
      <c r="E234" s="109"/>
      <c r="F234" s="109"/>
    </row>
    <row r="235" spans="1:6" x14ac:dyDescent="0.2">
      <c r="A235" s="506"/>
      <c r="C235" s="506"/>
      <c r="D235" s="109"/>
      <c r="E235" s="109"/>
      <c r="F235" s="109"/>
    </row>
    <row r="236" spans="1:6" x14ac:dyDescent="0.2">
      <c r="A236" s="506"/>
      <c r="C236" s="506"/>
      <c r="D236" s="109"/>
      <c r="E236" s="109"/>
      <c r="F236" s="109"/>
    </row>
    <row r="237" spans="1:6" x14ac:dyDescent="0.2">
      <c r="A237" s="506"/>
      <c r="C237" s="506"/>
      <c r="D237" s="109"/>
      <c r="E237" s="109"/>
      <c r="F237" s="109"/>
    </row>
    <row r="238" spans="1:6" x14ac:dyDescent="0.2">
      <c r="A238" s="506"/>
      <c r="C238" s="506"/>
      <c r="D238" s="109"/>
      <c r="E238" s="109"/>
      <c r="F238" s="109"/>
    </row>
    <row r="239" spans="1:6" x14ac:dyDescent="0.2">
      <c r="A239" s="506"/>
      <c r="C239" s="506"/>
      <c r="D239" s="109"/>
      <c r="E239" s="109"/>
      <c r="F239" s="109"/>
    </row>
    <row r="240" spans="1:6" x14ac:dyDescent="0.2">
      <c r="A240" s="506"/>
      <c r="C240" s="506"/>
      <c r="D240" s="109"/>
      <c r="E240" s="109"/>
      <c r="F240" s="109"/>
    </row>
    <row r="241" spans="1:6" x14ac:dyDescent="0.2">
      <c r="A241" s="506"/>
      <c r="C241" s="506"/>
      <c r="D241" s="109"/>
      <c r="E241" s="109"/>
      <c r="F241" s="109"/>
    </row>
    <row r="242" spans="1:6" x14ac:dyDescent="0.2">
      <c r="A242" s="506"/>
      <c r="C242" s="506"/>
      <c r="D242" s="109"/>
      <c r="E242" s="109"/>
      <c r="F242" s="109"/>
    </row>
    <row r="243" spans="1:6" x14ac:dyDescent="0.2">
      <c r="A243" s="506"/>
      <c r="C243" s="506"/>
      <c r="D243" s="109"/>
      <c r="E243" s="109"/>
      <c r="F243" s="109"/>
    </row>
    <row r="244" spans="1:6" x14ac:dyDescent="0.2">
      <c r="A244" s="506"/>
      <c r="C244" s="506"/>
      <c r="D244" s="109"/>
      <c r="E244" s="109"/>
      <c r="F244" s="109"/>
    </row>
    <row r="245" spans="1:6" x14ac:dyDescent="0.2">
      <c r="A245" s="506"/>
      <c r="C245" s="506"/>
      <c r="D245" s="109"/>
      <c r="E245" s="109"/>
      <c r="F245" s="109"/>
    </row>
    <row r="246" spans="1:6" x14ac:dyDescent="0.2">
      <c r="A246" s="506"/>
      <c r="C246" s="506"/>
      <c r="D246" s="109"/>
      <c r="E246" s="109"/>
      <c r="F246" s="109"/>
    </row>
    <row r="247" spans="1:6" x14ac:dyDescent="0.2">
      <c r="A247" s="506"/>
      <c r="C247" s="506"/>
      <c r="D247" s="109"/>
      <c r="E247" s="109"/>
      <c r="F247" s="109"/>
    </row>
    <row r="248" spans="1:6" x14ac:dyDescent="0.2">
      <c r="A248" s="506"/>
      <c r="C248" s="506"/>
      <c r="D248" s="109"/>
      <c r="E248" s="109"/>
      <c r="F248" s="109"/>
    </row>
    <row r="249" spans="1:6" x14ac:dyDescent="0.2">
      <c r="A249" s="506"/>
      <c r="C249" s="506"/>
      <c r="D249" s="109"/>
      <c r="E249" s="109"/>
      <c r="F249" s="109"/>
    </row>
    <row r="250" spans="1:6" x14ac:dyDescent="0.2">
      <c r="A250" s="506"/>
      <c r="C250" s="506"/>
      <c r="D250" s="109"/>
      <c r="E250" s="109"/>
      <c r="F250" s="109"/>
    </row>
    <row r="251" spans="1:6" x14ac:dyDescent="0.2">
      <c r="A251" s="506"/>
      <c r="C251" s="506"/>
      <c r="D251" s="109"/>
      <c r="E251" s="109"/>
      <c r="F251" s="109"/>
    </row>
    <row r="252" spans="1:6" x14ac:dyDescent="0.2">
      <c r="A252" s="506"/>
      <c r="C252" s="506"/>
      <c r="D252" s="109"/>
      <c r="E252" s="109"/>
      <c r="F252" s="109"/>
    </row>
    <row r="253" spans="1:6" x14ac:dyDescent="0.2">
      <c r="A253" s="506"/>
      <c r="C253" s="506"/>
      <c r="D253" s="109"/>
      <c r="E253" s="109"/>
      <c r="F253" s="109"/>
    </row>
    <row r="254" spans="1:6" x14ac:dyDescent="0.2">
      <c r="A254" s="506"/>
      <c r="C254" s="506"/>
      <c r="D254" s="109"/>
      <c r="E254" s="109"/>
      <c r="F254" s="109"/>
    </row>
    <row r="255" spans="1:6" x14ac:dyDescent="0.2">
      <c r="A255" s="506"/>
      <c r="C255" s="506"/>
      <c r="D255" s="109"/>
      <c r="E255" s="109"/>
      <c r="F255" s="109"/>
    </row>
    <row r="256" spans="1:6" x14ac:dyDescent="0.2">
      <c r="A256" s="506"/>
      <c r="C256" s="506"/>
      <c r="D256" s="109"/>
      <c r="E256" s="109"/>
      <c r="F256" s="109"/>
    </row>
    <row r="257" spans="1:6" x14ac:dyDescent="0.2">
      <c r="A257" s="506"/>
      <c r="C257" s="506"/>
      <c r="D257" s="109"/>
      <c r="E257" s="109"/>
      <c r="F257" s="109"/>
    </row>
    <row r="258" spans="1:6" x14ac:dyDescent="0.2">
      <c r="A258" s="506"/>
      <c r="C258" s="506"/>
      <c r="D258" s="109"/>
      <c r="E258" s="109"/>
      <c r="F258" s="109"/>
    </row>
    <row r="259" spans="1:6" x14ac:dyDescent="0.2">
      <c r="A259" s="506"/>
      <c r="C259" s="506"/>
      <c r="D259" s="109"/>
      <c r="E259" s="109"/>
      <c r="F259" s="109"/>
    </row>
    <row r="260" spans="1:6" x14ac:dyDescent="0.2">
      <c r="A260" s="506"/>
      <c r="C260" s="506"/>
      <c r="D260" s="109"/>
      <c r="E260" s="109"/>
      <c r="F260" s="109"/>
    </row>
    <row r="261" spans="1:6" x14ac:dyDescent="0.2">
      <c r="A261" s="506"/>
      <c r="C261" s="506"/>
      <c r="D261" s="109"/>
      <c r="E261" s="109"/>
      <c r="F261" s="109"/>
    </row>
    <row r="262" spans="1:6" x14ac:dyDescent="0.2">
      <c r="A262" s="506"/>
      <c r="C262" s="506"/>
      <c r="D262" s="109"/>
      <c r="E262" s="109"/>
      <c r="F262" s="109"/>
    </row>
    <row r="263" spans="1:6" x14ac:dyDescent="0.2">
      <c r="A263" s="506"/>
      <c r="C263" s="506"/>
      <c r="D263" s="109"/>
      <c r="E263" s="109"/>
      <c r="F263" s="109"/>
    </row>
    <row r="264" spans="1:6" x14ac:dyDescent="0.2">
      <c r="A264" s="506"/>
      <c r="C264" s="506"/>
      <c r="D264" s="109"/>
      <c r="E264" s="109"/>
      <c r="F264" s="109"/>
    </row>
    <row r="265" spans="1:6" x14ac:dyDescent="0.2">
      <c r="A265" s="506"/>
      <c r="C265" s="506"/>
      <c r="D265" s="109"/>
      <c r="E265" s="109"/>
      <c r="F265" s="109"/>
    </row>
    <row r="266" spans="1:6" x14ac:dyDescent="0.2">
      <c r="A266" s="506"/>
      <c r="C266" s="506"/>
      <c r="D266" s="109"/>
      <c r="E266" s="109"/>
      <c r="F266" s="109"/>
    </row>
    <row r="267" spans="1:6" x14ac:dyDescent="0.2">
      <c r="A267" s="506"/>
      <c r="C267" s="506"/>
      <c r="D267" s="109"/>
      <c r="E267" s="109"/>
      <c r="F267" s="109"/>
    </row>
    <row r="268" spans="1:6" x14ac:dyDescent="0.2">
      <c r="A268" s="506"/>
      <c r="C268" s="506"/>
      <c r="D268" s="109"/>
      <c r="E268" s="109"/>
      <c r="F268" s="109"/>
    </row>
    <row r="269" spans="1:6" x14ac:dyDescent="0.2">
      <c r="A269" s="506"/>
      <c r="C269" s="506"/>
      <c r="D269" s="109"/>
      <c r="E269" s="109"/>
      <c r="F269" s="109"/>
    </row>
    <row r="270" spans="1:6" x14ac:dyDescent="0.2">
      <c r="A270" s="506"/>
      <c r="C270" s="506"/>
      <c r="D270" s="109"/>
      <c r="E270" s="109"/>
      <c r="F270" s="109"/>
    </row>
    <row r="271" spans="1:6" x14ac:dyDescent="0.2">
      <c r="A271" s="506"/>
      <c r="C271" s="506"/>
      <c r="D271" s="109"/>
      <c r="E271" s="109"/>
      <c r="F271" s="109"/>
    </row>
    <row r="272" spans="1:6" x14ac:dyDescent="0.2">
      <c r="A272" s="506"/>
      <c r="C272" s="506"/>
      <c r="D272" s="109"/>
      <c r="E272" s="109"/>
      <c r="F272" s="109"/>
    </row>
    <row r="273" spans="1:6" x14ac:dyDescent="0.2">
      <c r="A273" s="506"/>
      <c r="C273" s="506"/>
      <c r="D273" s="109"/>
      <c r="E273" s="109"/>
      <c r="F273" s="109"/>
    </row>
    <row r="274" spans="1:6" x14ac:dyDescent="0.2">
      <c r="A274" s="506"/>
      <c r="C274" s="506"/>
      <c r="D274" s="109"/>
      <c r="E274" s="109"/>
      <c r="F274" s="109"/>
    </row>
    <row r="275" spans="1:6" x14ac:dyDescent="0.2">
      <c r="A275" s="506"/>
      <c r="C275" s="506"/>
      <c r="D275" s="109"/>
      <c r="E275" s="109"/>
      <c r="F275" s="109"/>
    </row>
    <row r="276" spans="1:6" x14ac:dyDescent="0.2">
      <c r="A276" s="506"/>
      <c r="C276" s="506"/>
      <c r="D276" s="109"/>
      <c r="E276" s="109"/>
      <c r="F276" s="109"/>
    </row>
    <row r="277" spans="1:6" x14ac:dyDescent="0.2">
      <c r="A277" s="506"/>
      <c r="C277" s="506"/>
      <c r="D277" s="109"/>
      <c r="E277" s="109"/>
      <c r="F277" s="109"/>
    </row>
    <row r="278" spans="1:6" x14ac:dyDescent="0.2">
      <c r="A278" s="506"/>
      <c r="C278" s="506"/>
      <c r="D278" s="109"/>
      <c r="E278" s="109"/>
      <c r="F278" s="109"/>
    </row>
    <row r="279" spans="1:6" x14ac:dyDescent="0.2">
      <c r="A279" s="506"/>
      <c r="C279" s="506"/>
      <c r="D279" s="109"/>
      <c r="E279" s="109"/>
      <c r="F279" s="109"/>
    </row>
    <row r="280" spans="1:6" x14ac:dyDescent="0.2">
      <c r="A280" s="506"/>
      <c r="C280" s="506"/>
      <c r="D280" s="109"/>
      <c r="E280" s="109"/>
      <c r="F280" s="109"/>
    </row>
    <row r="281" spans="1:6" x14ac:dyDescent="0.2">
      <c r="A281" s="506"/>
      <c r="C281" s="506"/>
      <c r="D281" s="109"/>
      <c r="E281" s="109"/>
      <c r="F281" s="109"/>
    </row>
    <row r="282" spans="1:6" x14ac:dyDescent="0.2">
      <c r="A282" s="506"/>
      <c r="C282" s="506"/>
      <c r="D282" s="109"/>
      <c r="E282" s="109"/>
      <c r="F282" s="109"/>
    </row>
    <row r="283" spans="1:6" x14ac:dyDescent="0.2">
      <c r="A283" s="506"/>
      <c r="C283" s="506"/>
      <c r="D283" s="109"/>
      <c r="E283" s="109"/>
      <c r="F283" s="109"/>
    </row>
    <row r="284" spans="1:6" x14ac:dyDescent="0.2">
      <c r="A284" s="506"/>
      <c r="C284" s="506"/>
      <c r="D284" s="109"/>
      <c r="E284" s="109"/>
      <c r="F284" s="109"/>
    </row>
    <row r="285" spans="1:6" x14ac:dyDescent="0.2">
      <c r="A285" s="506"/>
      <c r="C285" s="506"/>
      <c r="D285" s="109"/>
      <c r="E285" s="109"/>
      <c r="F285" s="109"/>
    </row>
    <row r="286" spans="1:6" x14ac:dyDescent="0.2">
      <c r="A286" s="506"/>
      <c r="C286" s="506"/>
      <c r="D286" s="109"/>
      <c r="E286" s="109"/>
      <c r="F286" s="109"/>
    </row>
    <row r="287" spans="1:6" x14ac:dyDescent="0.2">
      <c r="A287" s="506"/>
      <c r="C287" s="506"/>
      <c r="D287" s="109"/>
      <c r="E287" s="109"/>
      <c r="F287" s="109"/>
    </row>
    <row r="288" spans="1:6" x14ac:dyDescent="0.2">
      <c r="A288" s="506"/>
      <c r="C288" s="506"/>
      <c r="D288" s="109"/>
      <c r="E288" s="109"/>
      <c r="F288" s="109"/>
    </row>
    <row r="289" spans="1:6" x14ac:dyDescent="0.2">
      <c r="A289" s="506"/>
      <c r="C289" s="506"/>
      <c r="D289" s="109"/>
      <c r="E289" s="109"/>
      <c r="F289" s="109"/>
    </row>
    <row r="290" spans="1:6" x14ac:dyDescent="0.2">
      <c r="A290" s="506"/>
      <c r="C290" s="506"/>
      <c r="D290" s="109"/>
      <c r="E290" s="109"/>
      <c r="F290" s="109"/>
    </row>
    <row r="291" spans="1:6" x14ac:dyDescent="0.2">
      <c r="A291" s="506"/>
      <c r="C291" s="506"/>
      <c r="D291" s="109"/>
      <c r="E291" s="109"/>
      <c r="F291" s="109"/>
    </row>
    <row r="292" spans="1:6" x14ac:dyDescent="0.2">
      <c r="A292" s="506"/>
      <c r="C292" s="506"/>
      <c r="D292" s="109"/>
      <c r="E292" s="109"/>
      <c r="F292" s="109"/>
    </row>
    <row r="293" spans="1:6" x14ac:dyDescent="0.2">
      <c r="A293" s="506"/>
      <c r="C293" s="506"/>
      <c r="D293" s="109"/>
      <c r="E293" s="109"/>
      <c r="F293" s="109"/>
    </row>
    <row r="294" spans="1:6" x14ac:dyDescent="0.2">
      <c r="A294" s="506"/>
      <c r="C294" s="506"/>
      <c r="D294" s="109"/>
      <c r="E294" s="109"/>
      <c r="F294" s="109"/>
    </row>
    <row r="295" spans="1:6" x14ac:dyDescent="0.2">
      <c r="A295" s="506"/>
      <c r="C295" s="506"/>
      <c r="D295" s="109"/>
      <c r="E295" s="109"/>
      <c r="F295" s="109"/>
    </row>
    <row r="296" spans="1:6" x14ac:dyDescent="0.2">
      <c r="A296" s="506"/>
      <c r="C296" s="506"/>
      <c r="D296" s="109"/>
      <c r="E296" s="109"/>
      <c r="F296" s="109"/>
    </row>
    <row r="297" spans="1:6" x14ac:dyDescent="0.2">
      <c r="A297" s="506"/>
      <c r="C297" s="506"/>
      <c r="D297" s="109"/>
      <c r="E297" s="109"/>
      <c r="F297" s="109"/>
    </row>
    <row r="298" spans="1:6" x14ac:dyDescent="0.2">
      <c r="A298" s="506"/>
      <c r="C298" s="506"/>
      <c r="D298" s="109"/>
      <c r="E298" s="109"/>
      <c r="F298" s="109"/>
    </row>
    <row r="299" spans="1:6" x14ac:dyDescent="0.2">
      <c r="A299" s="506"/>
      <c r="C299" s="506"/>
      <c r="D299" s="109"/>
      <c r="E299" s="109"/>
      <c r="F299" s="109"/>
    </row>
    <row r="300" spans="1:6" x14ac:dyDescent="0.2">
      <c r="A300" s="506"/>
      <c r="C300" s="506"/>
      <c r="D300" s="109"/>
      <c r="E300" s="109"/>
      <c r="F300" s="109"/>
    </row>
    <row r="301" spans="1:6" x14ac:dyDescent="0.2">
      <c r="A301" s="506"/>
      <c r="C301" s="506"/>
      <c r="D301" s="109"/>
      <c r="E301" s="109"/>
      <c r="F301" s="109"/>
    </row>
    <row r="302" spans="1:6" x14ac:dyDescent="0.2">
      <c r="A302" s="506"/>
      <c r="C302" s="506"/>
      <c r="D302" s="109"/>
      <c r="E302" s="109"/>
      <c r="F302" s="109"/>
    </row>
    <row r="303" spans="1:6" x14ac:dyDescent="0.2">
      <c r="A303" s="506"/>
      <c r="C303" s="506"/>
      <c r="D303" s="109"/>
      <c r="E303" s="109"/>
      <c r="F303" s="109"/>
    </row>
    <row r="304" spans="1:6" x14ac:dyDescent="0.2">
      <c r="A304" s="506"/>
      <c r="C304" s="506"/>
      <c r="D304" s="109"/>
      <c r="E304" s="109"/>
      <c r="F304" s="109"/>
    </row>
    <row r="305" spans="1:6" x14ac:dyDescent="0.2">
      <c r="A305" s="506"/>
      <c r="C305" s="506"/>
      <c r="D305" s="109"/>
      <c r="E305" s="109"/>
      <c r="F305" s="109"/>
    </row>
    <row r="306" spans="1:6" x14ac:dyDescent="0.2">
      <c r="A306" s="506"/>
      <c r="C306" s="506"/>
      <c r="D306" s="109"/>
      <c r="E306" s="109"/>
      <c r="F306" s="109"/>
    </row>
    <row r="307" spans="1:6" x14ac:dyDescent="0.2">
      <c r="A307" s="506"/>
      <c r="C307" s="506"/>
      <c r="D307" s="109"/>
      <c r="E307" s="109"/>
      <c r="F307" s="109"/>
    </row>
    <row r="308" spans="1:6" x14ac:dyDescent="0.2">
      <c r="A308" s="506"/>
      <c r="C308" s="506"/>
      <c r="D308" s="109"/>
      <c r="E308" s="109"/>
      <c r="F308" s="109"/>
    </row>
    <row r="309" spans="1:6" x14ac:dyDescent="0.2">
      <c r="A309" s="506"/>
      <c r="C309" s="506"/>
      <c r="D309" s="109"/>
      <c r="E309" s="109"/>
      <c r="F309" s="109"/>
    </row>
    <row r="310" spans="1:6" x14ac:dyDescent="0.2">
      <c r="A310" s="506"/>
      <c r="C310" s="506"/>
      <c r="D310" s="109"/>
      <c r="E310" s="109"/>
      <c r="F310" s="109"/>
    </row>
    <row r="311" spans="1:6" x14ac:dyDescent="0.2">
      <c r="A311" s="506"/>
      <c r="C311" s="506"/>
      <c r="D311" s="109"/>
      <c r="E311" s="109"/>
      <c r="F311" s="109"/>
    </row>
    <row r="312" spans="1:6" x14ac:dyDescent="0.2">
      <c r="A312" s="506"/>
      <c r="C312" s="506"/>
      <c r="D312" s="109"/>
      <c r="E312" s="109"/>
      <c r="F312" s="109"/>
    </row>
    <row r="313" spans="1:6" x14ac:dyDescent="0.2">
      <c r="A313" s="506"/>
      <c r="C313" s="506"/>
      <c r="D313" s="109"/>
      <c r="E313" s="109"/>
      <c r="F313" s="109"/>
    </row>
    <row r="314" spans="1:6" x14ac:dyDescent="0.2">
      <c r="A314" s="506"/>
      <c r="C314" s="506"/>
      <c r="D314" s="109"/>
      <c r="E314" s="109"/>
      <c r="F314" s="109"/>
    </row>
    <row r="315" spans="1:6" x14ac:dyDescent="0.2">
      <c r="A315" s="506"/>
      <c r="C315" s="506"/>
      <c r="D315" s="109"/>
      <c r="E315" s="109"/>
      <c r="F315" s="109"/>
    </row>
    <row r="316" spans="1:6" x14ac:dyDescent="0.2">
      <c r="A316" s="506"/>
      <c r="C316" s="506"/>
      <c r="D316" s="109"/>
      <c r="E316" s="109"/>
      <c r="F316" s="109"/>
    </row>
    <row r="317" spans="1:6" x14ac:dyDescent="0.2">
      <c r="A317" s="506"/>
      <c r="C317" s="506"/>
      <c r="D317" s="109"/>
      <c r="E317" s="109"/>
      <c r="F317" s="109"/>
    </row>
    <row r="318" spans="1:6" x14ac:dyDescent="0.2">
      <c r="A318" s="506"/>
      <c r="C318" s="506"/>
      <c r="D318" s="109"/>
      <c r="E318" s="109"/>
      <c r="F318" s="109"/>
    </row>
    <row r="319" spans="1:6" x14ac:dyDescent="0.2">
      <c r="A319" s="506"/>
      <c r="C319" s="506"/>
      <c r="D319" s="109"/>
      <c r="E319" s="109"/>
      <c r="F319" s="109"/>
    </row>
    <row r="320" spans="1:6" x14ac:dyDescent="0.2">
      <c r="A320" s="506"/>
      <c r="C320" s="506"/>
      <c r="D320" s="109"/>
      <c r="E320" s="109"/>
      <c r="F320" s="109"/>
    </row>
    <row r="321" spans="1:6" x14ac:dyDescent="0.2">
      <c r="A321" s="506"/>
      <c r="C321" s="506"/>
      <c r="D321" s="109"/>
      <c r="E321" s="109"/>
      <c r="F321" s="109"/>
    </row>
    <row r="322" spans="1:6" x14ac:dyDescent="0.2">
      <c r="A322" s="506"/>
      <c r="C322" s="506"/>
      <c r="D322" s="109"/>
      <c r="E322" s="109"/>
      <c r="F322" s="109"/>
    </row>
    <row r="323" spans="1:6" x14ac:dyDescent="0.2">
      <c r="A323" s="506"/>
      <c r="C323" s="506"/>
      <c r="D323" s="109"/>
      <c r="E323" s="109"/>
      <c r="F323" s="109"/>
    </row>
    <row r="324" spans="1:6" x14ac:dyDescent="0.2">
      <c r="A324" s="506"/>
      <c r="C324" s="506"/>
      <c r="D324" s="109"/>
      <c r="E324" s="109"/>
      <c r="F324" s="109"/>
    </row>
    <row r="325" spans="1:6" x14ac:dyDescent="0.2">
      <c r="A325" s="506"/>
      <c r="C325" s="506"/>
      <c r="D325" s="109"/>
      <c r="E325" s="109"/>
      <c r="F325" s="109"/>
    </row>
    <row r="326" spans="1:6" x14ac:dyDescent="0.2">
      <c r="A326" s="506"/>
      <c r="C326" s="506"/>
      <c r="D326" s="109"/>
      <c r="E326" s="109"/>
      <c r="F326" s="109"/>
    </row>
    <row r="327" spans="1:6" x14ac:dyDescent="0.2">
      <c r="A327" s="506"/>
      <c r="C327" s="506"/>
      <c r="D327" s="109"/>
      <c r="E327" s="109"/>
      <c r="F327" s="109"/>
    </row>
    <row r="328" spans="1:6" x14ac:dyDescent="0.2">
      <c r="A328" s="506"/>
      <c r="C328" s="506"/>
      <c r="D328" s="109"/>
      <c r="E328" s="109"/>
      <c r="F328" s="109"/>
    </row>
    <row r="329" spans="1:6" x14ac:dyDescent="0.2">
      <c r="A329" s="506"/>
      <c r="C329" s="506"/>
      <c r="D329" s="109"/>
      <c r="E329" s="109"/>
      <c r="F329" s="109"/>
    </row>
    <row r="330" spans="1:6" x14ac:dyDescent="0.2">
      <c r="A330" s="506"/>
      <c r="C330" s="506"/>
      <c r="D330" s="109"/>
      <c r="E330" s="109"/>
      <c r="F330" s="109"/>
    </row>
    <row r="331" spans="1:6" x14ac:dyDescent="0.2">
      <c r="A331" s="506"/>
      <c r="C331" s="506"/>
      <c r="D331" s="109"/>
      <c r="E331" s="109"/>
      <c r="F331" s="109"/>
    </row>
    <row r="332" spans="1:6" x14ac:dyDescent="0.2">
      <c r="A332" s="506"/>
      <c r="C332" s="506"/>
      <c r="D332" s="109"/>
      <c r="E332" s="109"/>
      <c r="F332" s="109"/>
    </row>
    <row r="333" spans="1:6" x14ac:dyDescent="0.2">
      <c r="A333" s="506"/>
      <c r="C333" s="506"/>
      <c r="D333" s="109"/>
      <c r="E333" s="109"/>
      <c r="F333" s="109"/>
    </row>
    <row r="334" spans="1:6" x14ac:dyDescent="0.2">
      <c r="A334" s="506"/>
      <c r="C334" s="506"/>
      <c r="D334" s="109"/>
      <c r="E334" s="109"/>
      <c r="F334" s="109"/>
    </row>
    <row r="335" spans="1:6" x14ac:dyDescent="0.2">
      <c r="A335" s="506"/>
      <c r="C335" s="506"/>
      <c r="D335" s="109"/>
      <c r="E335" s="109"/>
      <c r="F335" s="109"/>
    </row>
    <row r="336" spans="1:6" x14ac:dyDescent="0.2">
      <c r="A336" s="506"/>
      <c r="C336" s="506"/>
      <c r="D336" s="109"/>
      <c r="E336" s="109"/>
      <c r="F336" s="109"/>
    </row>
    <row r="337" spans="1:6" x14ac:dyDescent="0.2">
      <c r="A337" s="506"/>
      <c r="C337" s="506"/>
      <c r="D337" s="109"/>
      <c r="E337" s="109"/>
      <c r="F337" s="109"/>
    </row>
    <row r="338" spans="1:6" x14ac:dyDescent="0.2">
      <c r="A338" s="506"/>
      <c r="C338" s="506"/>
      <c r="D338" s="109"/>
      <c r="E338" s="109"/>
      <c r="F338" s="109"/>
    </row>
    <row r="339" spans="1:6" x14ac:dyDescent="0.2">
      <c r="A339" s="506"/>
      <c r="C339" s="506"/>
      <c r="D339" s="109"/>
      <c r="E339" s="109"/>
      <c r="F339" s="109"/>
    </row>
    <row r="340" spans="1:6" x14ac:dyDescent="0.2">
      <c r="A340" s="506"/>
      <c r="C340" s="506"/>
      <c r="D340" s="109"/>
      <c r="E340" s="109"/>
      <c r="F340" s="109"/>
    </row>
    <row r="341" spans="1:6" x14ac:dyDescent="0.2">
      <c r="A341" s="506"/>
      <c r="C341" s="506"/>
      <c r="D341" s="109"/>
      <c r="E341" s="109"/>
      <c r="F341" s="109"/>
    </row>
    <row r="342" spans="1:6" x14ac:dyDescent="0.2">
      <c r="A342" s="506"/>
      <c r="C342" s="506"/>
      <c r="D342" s="109"/>
      <c r="E342" s="109"/>
      <c r="F342" s="109"/>
    </row>
    <row r="343" spans="1:6" x14ac:dyDescent="0.2">
      <c r="A343" s="506"/>
      <c r="C343" s="506"/>
      <c r="D343" s="109"/>
      <c r="E343" s="109"/>
      <c r="F343" s="109"/>
    </row>
    <row r="344" spans="1:6" x14ac:dyDescent="0.2">
      <c r="A344" s="506"/>
      <c r="C344" s="506"/>
      <c r="D344" s="109"/>
      <c r="E344" s="109"/>
      <c r="F344" s="109"/>
    </row>
    <row r="345" spans="1:6" x14ac:dyDescent="0.2">
      <c r="A345" s="506"/>
      <c r="C345" s="506"/>
      <c r="D345" s="109"/>
      <c r="E345" s="109"/>
      <c r="F345" s="109"/>
    </row>
    <row r="346" spans="1:6" x14ac:dyDescent="0.2">
      <c r="A346" s="506"/>
      <c r="C346" s="506"/>
      <c r="D346" s="109"/>
      <c r="E346" s="109"/>
      <c r="F346" s="109"/>
    </row>
    <row r="347" spans="1:6" x14ac:dyDescent="0.2">
      <c r="A347" s="506"/>
      <c r="C347" s="506"/>
      <c r="D347" s="109"/>
      <c r="E347" s="109"/>
      <c r="F347" s="109"/>
    </row>
    <row r="348" spans="1:6" x14ac:dyDescent="0.2">
      <c r="A348" s="506"/>
      <c r="C348" s="506"/>
      <c r="D348" s="109"/>
      <c r="E348" s="109"/>
      <c r="F348" s="109"/>
    </row>
    <row r="349" spans="1:6" x14ac:dyDescent="0.2">
      <c r="A349" s="506"/>
      <c r="C349" s="506"/>
      <c r="D349" s="109"/>
      <c r="E349" s="109"/>
      <c r="F349" s="109"/>
    </row>
    <row r="350" spans="1:6" x14ac:dyDescent="0.2">
      <c r="A350" s="506"/>
      <c r="C350" s="506"/>
      <c r="D350" s="109"/>
      <c r="E350" s="109"/>
      <c r="F350" s="109"/>
    </row>
    <row r="351" spans="1:6" x14ac:dyDescent="0.2">
      <c r="A351" s="506"/>
      <c r="C351" s="506"/>
      <c r="D351" s="109"/>
      <c r="E351" s="109"/>
      <c r="F351" s="109"/>
    </row>
    <row r="352" spans="1:6" x14ac:dyDescent="0.2">
      <c r="A352" s="506"/>
      <c r="C352" s="506"/>
      <c r="D352" s="109"/>
      <c r="E352" s="109"/>
      <c r="F352" s="109"/>
    </row>
    <row r="353" spans="1:6" x14ac:dyDescent="0.2">
      <c r="A353" s="506"/>
      <c r="C353" s="506"/>
      <c r="D353" s="109"/>
      <c r="E353" s="109"/>
      <c r="F353" s="109"/>
    </row>
    <row r="354" spans="1:6" x14ac:dyDescent="0.2">
      <c r="A354" s="506"/>
      <c r="C354" s="506"/>
      <c r="D354" s="109"/>
      <c r="E354" s="109"/>
      <c r="F354" s="109"/>
    </row>
    <row r="355" spans="1:6" x14ac:dyDescent="0.2">
      <c r="A355" s="506"/>
      <c r="C355" s="506"/>
      <c r="D355" s="109"/>
      <c r="E355" s="109"/>
      <c r="F355" s="109"/>
    </row>
    <row r="356" spans="1:6" x14ac:dyDescent="0.2">
      <c r="A356" s="506"/>
      <c r="C356" s="506"/>
      <c r="D356" s="109"/>
      <c r="E356" s="109"/>
      <c r="F356" s="109"/>
    </row>
    <row r="357" spans="1:6" x14ac:dyDescent="0.2">
      <c r="A357" s="506"/>
      <c r="C357" s="506"/>
      <c r="D357" s="109"/>
      <c r="E357" s="109"/>
      <c r="F357" s="109"/>
    </row>
    <row r="358" spans="1:6" x14ac:dyDescent="0.2">
      <c r="A358" s="506"/>
      <c r="C358" s="506"/>
      <c r="D358" s="109"/>
      <c r="E358" s="109"/>
      <c r="F358" s="109"/>
    </row>
    <row r="359" spans="1:6" x14ac:dyDescent="0.2">
      <c r="A359" s="506"/>
      <c r="C359" s="506"/>
      <c r="D359" s="109"/>
      <c r="E359" s="109"/>
      <c r="F359" s="109"/>
    </row>
  </sheetData>
  <mergeCells count="1">
    <mergeCell ref="B2:E2"/>
  </mergeCells>
  <pageMargins left="0.98425196850393704" right="0.19685039370078741" top="0.86614173228346458" bottom="0.39370078740157483" header="0.19685039370078741" footer="0.19685039370078741"/>
  <pageSetup paperSize="9" scale="99" orientation="portrait" r:id="rId1"/>
  <headerFooter>
    <oddHeader xml:space="preserve">&amp;L&amp;G&amp;C&amp;8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31A2D-A124-466A-ADC2-31147E471D8D}">
  <dimension ref="A1:I1155"/>
  <sheetViews>
    <sheetView view="pageBreakPreview" topLeftCell="A159" zoomScale="120" zoomScaleNormal="120" zoomScaleSheetLayoutView="120" zoomScalePageLayoutView="120" workbookViewId="0">
      <selection activeCell="B164" sqref="B164"/>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2" style="1" customWidth="1"/>
    <col min="7" max="16384" width="9.140625" style="64"/>
  </cols>
  <sheetData>
    <row r="1" spans="1:6" ht="8.4499999999999993" customHeight="1" thickBot="1" x14ac:dyDescent="0.3"/>
    <row r="2" spans="1:6" ht="19.5" thickBot="1" x14ac:dyDescent="0.35">
      <c r="A2" s="122"/>
      <c r="B2" s="123" t="s">
        <v>723</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16</v>
      </c>
    </row>
    <row r="8" spans="1:6" x14ac:dyDescent="0.25">
      <c r="A8" s="126"/>
      <c r="B8" s="69"/>
    </row>
    <row r="9" spans="1:6" ht="15.75" x14ac:dyDescent="0.25">
      <c r="A9" s="126"/>
      <c r="B9" s="127" t="s">
        <v>17</v>
      </c>
    </row>
    <row r="10" spans="1:6" x14ac:dyDescent="0.25">
      <c r="A10" s="126"/>
      <c r="B10" s="69"/>
    </row>
    <row r="11" spans="1:6" x14ac:dyDescent="0.25">
      <c r="A11" s="71" t="s">
        <v>18</v>
      </c>
      <c r="B11" s="72" t="s">
        <v>19</v>
      </c>
      <c r="C11" s="128"/>
      <c r="D11" s="2"/>
      <c r="E11" s="129"/>
      <c r="F11" s="73"/>
    </row>
    <row r="12" spans="1:6" s="76" customFormat="1" ht="5.65" customHeight="1" x14ac:dyDescent="0.25">
      <c r="A12" s="74"/>
      <c r="B12" s="75"/>
      <c r="C12" s="130"/>
      <c r="D12" s="12"/>
      <c r="E12" s="131"/>
      <c r="F12" s="131" t="str">
        <f>IF(D12&gt;0,ROUND((E12*D12),2),"")</f>
        <v/>
      </c>
    </row>
    <row r="13" spans="1:6" x14ac:dyDescent="0.25">
      <c r="A13" s="71" t="s">
        <v>20</v>
      </c>
      <c r="B13" s="72" t="s">
        <v>21</v>
      </c>
      <c r="C13" s="128"/>
      <c r="D13" s="2"/>
      <c r="E13" s="129"/>
      <c r="F13" s="73"/>
    </row>
    <row r="14" spans="1:6" s="76" customFormat="1" ht="5.65" customHeight="1" x14ac:dyDescent="0.25">
      <c r="A14" s="74"/>
      <c r="B14" s="75"/>
      <c r="C14" s="130"/>
      <c r="D14" s="12"/>
      <c r="E14" s="131"/>
      <c r="F14" s="131" t="str">
        <f>IF(D14&gt;0,ROUND((E14*D14),2),"")</f>
        <v/>
      </c>
    </row>
    <row r="15" spans="1:6" x14ac:dyDescent="0.25">
      <c r="A15" s="71" t="s">
        <v>22</v>
      </c>
      <c r="B15" s="72" t="s">
        <v>23</v>
      </c>
      <c r="C15" s="128"/>
      <c r="D15" s="2"/>
      <c r="E15" s="129"/>
      <c r="F15" s="73"/>
    </row>
    <row r="16" spans="1:6" s="76" customFormat="1" ht="5.65" customHeight="1" x14ac:dyDescent="0.25">
      <c r="A16" s="74"/>
      <c r="B16" s="75"/>
      <c r="C16" s="130"/>
      <c r="D16" s="12"/>
      <c r="E16" s="131"/>
      <c r="F16" s="131" t="str">
        <f>IF(D16&gt;0,ROUND((E16*D16),2),"")</f>
        <v/>
      </c>
    </row>
    <row r="17" spans="1:6" x14ac:dyDescent="0.25">
      <c r="A17" s="71" t="s">
        <v>24</v>
      </c>
      <c r="B17" s="72" t="s">
        <v>25</v>
      </c>
      <c r="C17" s="128"/>
      <c r="D17" s="2"/>
      <c r="E17" s="129"/>
      <c r="F17" s="73"/>
    </row>
    <row r="18" spans="1:6" s="76" customFormat="1" ht="5.65" customHeight="1" x14ac:dyDescent="0.25">
      <c r="A18" s="74"/>
      <c r="B18" s="75"/>
      <c r="C18" s="130"/>
      <c r="D18" s="12"/>
      <c r="E18" s="131"/>
      <c r="F18" s="131" t="str">
        <f>IF(D18&gt;0,ROUND((E18*D18),2),"")</f>
        <v/>
      </c>
    </row>
    <row r="19" spans="1:6" x14ac:dyDescent="0.25">
      <c r="A19" s="71" t="s">
        <v>26</v>
      </c>
      <c r="B19" s="72" t="s">
        <v>27</v>
      </c>
      <c r="C19" s="128"/>
      <c r="D19" s="2"/>
      <c r="E19" s="129"/>
      <c r="F19" s="73"/>
    </row>
    <row r="20" spans="1:6" s="76" customFormat="1" ht="5.65" customHeight="1" x14ac:dyDescent="0.25">
      <c r="A20" s="74"/>
      <c r="B20" s="75"/>
      <c r="C20" s="130"/>
      <c r="D20" s="12"/>
      <c r="E20" s="131"/>
      <c r="F20" s="131" t="str">
        <f>IF(D20&gt;0,ROUND((E20*D20),2),"")</f>
        <v/>
      </c>
    </row>
    <row r="21" spans="1:6" x14ac:dyDescent="0.25">
      <c r="A21" s="71" t="s">
        <v>28</v>
      </c>
      <c r="B21" s="72" t="s">
        <v>29</v>
      </c>
      <c r="C21" s="128"/>
      <c r="D21" s="2"/>
      <c r="E21" s="129"/>
      <c r="F21" s="73"/>
    </row>
    <row r="22" spans="1:6" s="76" customFormat="1" ht="5.65" customHeight="1" x14ac:dyDescent="0.25">
      <c r="A22" s="74"/>
      <c r="B22" s="75"/>
      <c r="C22" s="130"/>
      <c r="D22" s="12"/>
      <c r="E22" s="131"/>
      <c r="F22" s="131" t="str">
        <f>IF(D22&gt;0,ROUND((E22*D22),2),"")</f>
        <v/>
      </c>
    </row>
    <row r="23" spans="1:6" ht="15.75" thickBot="1" x14ac:dyDescent="0.3">
      <c r="A23" s="132" t="s">
        <v>30</v>
      </c>
      <c r="B23" s="133" t="s">
        <v>31</v>
      </c>
      <c r="C23" s="134"/>
      <c r="D23" s="135"/>
      <c r="E23" s="136"/>
      <c r="F23" s="137"/>
    </row>
    <row r="24" spans="1:6" s="76" customFormat="1" ht="5.65" customHeight="1" x14ac:dyDescent="0.25">
      <c r="A24" s="74"/>
      <c r="B24" s="75"/>
      <c r="C24" s="130"/>
      <c r="D24" s="12"/>
      <c r="E24" s="131"/>
      <c r="F24" s="131"/>
    </row>
    <row r="25" spans="1:6" x14ac:dyDescent="0.25">
      <c r="A25" s="126"/>
      <c r="E25" s="4"/>
      <c r="F25" s="4"/>
    </row>
    <row r="26" spans="1:6" x14ac:dyDescent="0.25">
      <c r="A26" s="138"/>
      <c r="B26" s="78" t="s">
        <v>32</v>
      </c>
      <c r="C26" s="139"/>
      <c r="D26" s="18"/>
      <c r="E26" s="140"/>
      <c r="F26" s="79"/>
    </row>
    <row r="27" spans="1:6" x14ac:dyDescent="0.25">
      <c r="A27" s="141"/>
      <c r="B27" s="142"/>
      <c r="C27" s="143"/>
      <c r="D27" s="144"/>
      <c r="E27" s="145"/>
      <c r="F27" s="146"/>
    </row>
    <row r="28" spans="1:6" x14ac:dyDescent="0.25">
      <c r="A28" s="147"/>
      <c r="B28" s="148" t="s">
        <v>33</v>
      </c>
      <c r="C28" s="149"/>
      <c r="D28" s="150"/>
      <c r="E28" s="151"/>
      <c r="F28" s="151"/>
    </row>
    <row r="29" spans="1:6" ht="15.75" thickBot="1" x14ac:dyDescent="0.3">
      <c r="A29" s="126"/>
      <c r="E29" s="4"/>
      <c r="F29" s="4"/>
    </row>
    <row r="30" spans="1:6" ht="18.75" customHeight="1" thickBot="1" x14ac:dyDescent="0.3">
      <c r="A30" s="65"/>
      <c r="B30" s="152" t="s">
        <v>34</v>
      </c>
      <c r="C30" s="124"/>
      <c r="D30" s="5"/>
      <c r="E30" s="153"/>
      <c r="F30" s="154"/>
    </row>
    <row r="31" spans="1:6" x14ac:dyDescent="0.25">
      <c r="A31" s="126"/>
      <c r="E31" s="4"/>
      <c r="F31" s="4"/>
    </row>
    <row r="32" spans="1:6" x14ac:dyDescent="0.25">
      <c r="A32" s="126"/>
    </row>
    <row r="33" spans="1:6" x14ac:dyDescent="0.25">
      <c r="A33" s="126"/>
      <c r="B33" s="70"/>
    </row>
    <row r="34" spans="1:6" s="86" customFormat="1" ht="366" customHeight="1" x14ac:dyDescent="0.25">
      <c r="A34" s="523" t="s">
        <v>35</v>
      </c>
      <c r="B34" s="524"/>
      <c r="C34" s="524"/>
      <c r="D34" s="524"/>
      <c r="E34" s="524"/>
      <c r="F34" s="525"/>
    </row>
    <row r="35" spans="1:6" ht="8.4499999999999993" customHeight="1" x14ac:dyDescent="0.25"/>
    <row r="36" spans="1:6" s="89" customFormat="1" ht="36" x14ac:dyDescent="0.2">
      <c r="A36" s="87" t="s">
        <v>36</v>
      </c>
      <c r="B36" s="88" t="s">
        <v>37</v>
      </c>
      <c r="C36" s="155" t="s">
        <v>38</v>
      </c>
      <c r="D36" s="155" t="s">
        <v>39</v>
      </c>
      <c r="E36" s="62" t="s">
        <v>40</v>
      </c>
      <c r="F36" s="62" t="s">
        <v>41</v>
      </c>
    </row>
    <row r="37" spans="1:6" s="76" customFormat="1" ht="5.65" customHeight="1" x14ac:dyDescent="0.25">
      <c r="A37" s="74"/>
      <c r="B37" s="75"/>
      <c r="C37" s="130"/>
      <c r="D37" s="12"/>
      <c r="E37" s="12"/>
      <c r="F37" s="12" t="str">
        <f>IF(D37&gt;0,ROUND((E37*D37),2),"")</f>
        <v/>
      </c>
    </row>
    <row r="38" spans="1:6" ht="15.75" x14ac:dyDescent="0.25">
      <c r="B38" s="127" t="s">
        <v>42</v>
      </c>
      <c r="E38" s="4"/>
      <c r="F38" s="4"/>
    </row>
    <row r="39" spans="1:6" x14ac:dyDescent="0.25">
      <c r="E39" s="4"/>
      <c r="F39" s="4"/>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43</v>
      </c>
      <c r="C42" s="14"/>
      <c r="D42" s="4"/>
      <c r="E42" s="4"/>
      <c r="F42" s="4"/>
    </row>
    <row r="43" spans="1:6" s="86" customFormat="1" x14ac:dyDescent="0.25">
      <c r="A43" s="63" t="s">
        <v>44</v>
      </c>
      <c r="B43" s="90" t="s">
        <v>45</v>
      </c>
      <c r="C43" s="14" t="s">
        <v>46</v>
      </c>
      <c r="D43" s="4">
        <v>1241.1600000000001</v>
      </c>
      <c r="E43" s="4"/>
      <c r="F43" s="4"/>
    </row>
    <row r="44" spans="1:6" s="86" customFormat="1" x14ac:dyDescent="0.25">
      <c r="A44" s="63" t="s">
        <v>47</v>
      </c>
      <c r="B44" s="90" t="s">
        <v>48</v>
      </c>
      <c r="C44" s="14" t="s">
        <v>46</v>
      </c>
      <c r="D44" s="4">
        <v>1241.1600000000001</v>
      </c>
      <c r="E44" s="4"/>
      <c r="F44" s="4"/>
    </row>
    <row r="45" spans="1:6" s="86" customFormat="1" ht="5.65" customHeight="1" x14ac:dyDescent="0.25">
      <c r="A45" s="91"/>
      <c r="B45" s="24"/>
      <c r="C45" s="156"/>
      <c r="D45" s="20"/>
      <c r="E45" s="157"/>
      <c r="F45" s="157"/>
    </row>
    <row r="46" spans="1:6" s="86" customFormat="1" ht="5.65" customHeight="1" x14ac:dyDescent="0.25">
      <c r="A46" s="74"/>
      <c r="B46" s="75"/>
      <c r="C46" s="130"/>
      <c r="D46" s="12"/>
      <c r="E46" s="131"/>
      <c r="F46" s="131"/>
    </row>
    <row r="47" spans="1:6" s="86" customFormat="1" ht="60" x14ac:dyDescent="0.25">
      <c r="A47" s="63" t="s">
        <v>49</v>
      </c>
      <c r="B47" s="13" t="s">
        <v>50</v>
      </c>
      <c r="C47" s="14" t="s">
        <v>46</v>
      </c>
      <c r="D47" s="4">
        <v>1241.1600000000001</v>
      </c>
      <c r="E47" s="4"/>
      <c r="F47" s="4"/>
    </row>
    <row r="48" spans="1:6" s="86" customFormat="1" ht="5.65" customHeight="1" x14ac:dyDescent="0.25">
      <c r="A48" s="91"/>
      <c r="B48" s="24"/>
      <c r="C48" s="156"/>
      <c r="D48" s="20"/>
      <c r="E48" s="157"/>
      <c r="F48" s="157"/>
    </row>
    <row r="49" spans="1:6" s="86" customFormat="1" ht="5.65" customHeight="1" x14ac:dyDescent="0.25">
      <c r="A49" s="74"/>
      <c r="B49" s="75"/>
      <c r="C49" s="130"/>
      <c r="D49" s="12"/>
      <c r="E49" s="131"/>
      <c r="F49" s="131"/>
    </row>
    <row r="50" spans="1:6" s="86" customFormat="1" ht="60" x14ac:dyDescent="0.25">
      <c r="A50" s="63" t="s">
        <v>51</v>
      </c>
      <c r="B50" s="13" t="s">
        <v>52</v>
      </c>
      <c r="C50" s="14" t="s">
        <v>53</v>
      </c>
      <c r="D50" s="4">
        <v>27</v>
      </c>
      <c r="E50" s="4"/>
      <c r="F50" s="4"/>
    </row>
    <row r="51" spans="1:6" s="86" customFormat="1" ht="5.65" customHeight="1" x14ac:dyDescent="0.25">
      <c r="A51" s="91"/>
      <c r="B51" s="24"/>
      <c r="C51" s="156"/>
      <c r="D51" s="20"/>
      <c r="E51" s="157"/>
      <c r="F51" s="157"/>
    </row>
    <row r="52" spans="1:6" s="86" customFormat="1" ht="5.65" customHeight="1" x14ac:dyDescent="0.25">
      <c r="A52" s="74"/>
      <c r="B52" s="75"/>
      <c r="C52" s="130"/>
      <c r="D52" s="12"/>
      <c r="E52" s="131"/>
      <c r="F52" s="131"/>
    </row>
    <row r="53" spans="1:6" s="86" customFormat="1" ht="60" x14ac:dyDescent="0.25">
      <c r="A53" s="63" t="s">
        <v>54</v>
      </c>
      <c r="B53" s="13" t="s">
        <v>55</v>
      </c>
      <c r="C53" s="14" t="s">
        <v>53</v>
      </c>
      <c r="D53" s="4">
        <v>3</v>
      </c>
      <c r="E53" s="4"/>
      <c r="F53" s="4"/>
    </row>
    <row r="54" spans="1:6" s="86" customFormat="1" ht="5.65" customHeight="1" x14ac:dyDescent="0.25">
      <c r="A54" s="91"/>
      <c r="B54" s="24"/>
      <c r="C54" s="156"/>
      <c r="D54" s="20"/>
      <c r="E54" s="157"/>
      <c r="F54" s="157"/>
    </row>
    <row r="55" spans="1:6" s="86" customFormat="1" ht="5.65" customHeight="1" x14ac:dyDescent="0.25">
      <c r="A55" s="74"/>
      <c r="B55" s="75"/>
      <c r="C55" s="130"/>
      <c r="D55" s="12"/>
      <c r="E55" s="131"/>
      <c r="F55" s="131"/>
    </row>
    <row r="56" spans="1:6" s="86" customFormat="1" ht="73.900000000000006" customHeight="1" x14ac:dyDescent="0.25">
      <c r="A56" s="63" t="s">
        <v>56</v>
      </c>
      <c r="B56" s="13" t="s">
        <v>57</v>
      </c>
      <c r="C56" s="14" t="s">
        <v>53</v>
      </c>
      <c r="D56" s="4">
        <v>3</v>
      </c>
      <c r="E56" s="4"/>
      <c r="F56" s="4"/>
    </row>
    <row r="57" spans="1:6" s="86" customFormat="1" ht="5.65" customHeight="1" x14ac:dyDescent="0.25">
      <c r="A57" s="91"/>
      <c r="B57" s="24"/>
      <c r="C57" s="156"/>
      <c r="D57" s="20"/>
      <c r="E57" s="157"/>
      <c r="F57" s="157"/>
    </row>
    <row r="58" spans="1:6" s="86" customFormat="1" ht="5.65" customHeight="1" x14ac:dyDescent="0.25">
      <c r="A58" s="74"/>
      <c r="B58" s="75"/>
      <c r="C58" s="130"/>
      <c r="D58" s="12"/>
      <c r="E58" s="131"/>
      <c r="F58" s="131"/>
    </row>
    <row r="59" spans="1:6" s="86" customFormat="1" ht="33.75" customHeight="1" x14ac:dyDescent="0.25">
      <c r="A59" s="63" t="s">
        <v>58</v>
      </c>
      <c r="B59" s="13" t="s">
        <v>59</v>
      </c>
      <c r="C59" s="14" t="s">
        <v>53</v>
      </c>
      <c r="D59" s="4">
        <v>3</v>
      </c>
      <c r="E59" s="4"/>
      <c r="F59" s="4"/>
    </row>
    <row r="60" spans="1:6" s="86" customFormat="1" ht="5.65" customHeight="1" x14ac:dyDescent="0.25">
      <c r="A60" s="91"/>
      <c r="B60" s="24"/>
      <c r="C60" s="156"/>
      <c r="D60" s="20"/>
      <c r="E60" s="157"/>
      <c r="F60" s="157"/>
    </row>
    <row r="61" spans="1:6" s="86" customFormat="1" ht="5.65" customHeight="1" x14ac:dyDescent="0.25">
      <c r="A61" s="74"/>
      <c r="B61" s="75"/>
      <c r="C61" s="130"/>
      <c r="D61" s="12"/>
      <c r="E61" s="131"/>
      <c r="F61" s="131"/>
    </row>
    <row r="62" spans="1:6" s="86" customFormat="1" ht="60" x14ac:dyDescent="0.25">
      <c r="A62" s="63" t="s">
        <v>60</v>
      </c>
      <c r="B62" s="13" t="s">
        <v>61</v>
      </c>
      <c r="C62" s="14" t="s">
        <v>53</v>
      </c>
      <c r="D62" s="4">
        <v>2</v>
      </c>
      <c r="E62" s="4"/>
      <c r="F62" s="4"/>
    </row>
    <row r="63" spans="1:6" s="86" customFormat="1" ht="5.65" customHeight="1" x14ac:dyDescent="0.25">
      <c r="A63" s="91"/>
      <c r="B63" s="24"/>
      <c r="C63" s="156"/>
      <c r="D63" s="20"/>
      <c r="E63" s="157"/>
      <c r="F63" s="157"/>
    </row>
    <row r="64" spans="1:6" s="86" customFormat="1" ht="5.65" customHeight="1" x14ac:dyDescent="0.25">
      <c r="A64" s="74"/>
      <c r="B64" s="75"/>
      <c r="C64" s="130"/>
      <c r="D64" s="12"/>
      <c r="E64" s="131"/>
      <c r="F64" s="131"/>
    </row>
    <row r="65" spans="1:6" s="86" customFormat="1" ht="30" x14ac:dyDescent="0.25">
      <c r="A65" s="63" t="s">
        <v>62</v>
      </c>
      <c r="B65" s="13" t="s">
        <v>63</v>
      </c>
      <c r="C65" s="14" t="s">
        <v>46</v>
      </c>
      <c r="D65" s="4">
        <v>299</v>
      </c>
      <c r="E65" s="4"/>
      <c r="F65" s="4"/>
    </row>
    <row r="66" spans="1:6" s="86" customFormat="1" ht="5.65" customHeight="1" x14ac:dyDescent="0.25">
      <c r="A66" s="91"/>
      <c r="B66" s="24"/>
      <c r="C66" s="156"/>
      <c r="D66" s="20"/>
      <c r="E66" s="157"/>
      <c r="F66" s="157"/>
    </row>
    <row r="67" spans="1:6" s="86" customFormat="1" ht="5.65" customHeight="1" x14ac:dyDescent="0.25">
      <c r="A67" s="74"/>
      <c r="B67" s="75"/>
      <c r="C67" s="130"/>
      <c r="D67" s="12"/>
      <c r="E67" s="131"/>
      <c r="F67" s="131"/>
    </row>
    <row r="68" spans="1:6" s="86" customFormat="1" ht="90" x14ac:dyDescent="0.25">
      <c r="A68" s="63" t="s">
        <v>64</v>
      </c>
      <c r="B68" s="13" t="s">
        <v>65</v>
      </c>
      <c r="C68" s="14" t="s">
        <v>66</v>
      </c>
      <c r="D68" s="4">
        <v>60</v>
      </c>
      <c r="E68" s="4"/>
      <c r="F68" s="4"/>
    </row>
    <row r="69" spans="1:6" s="86" customFormat="1" ht="5.65" customHeight="1" x14ac:dyDescent="0.25">
      <c r="A69" s="91"/>
      <c r="B69" s="24"/>
      <c r="C69" s="156"/>
      <c r="D69" s="20"/>
      <c r="E69" s="157"/>
      <c r="F69" s="157"/>
    </row>
    <row r="70" spans="1:6" s="86" customFormat="1" ht="5.65" customHeight="1" x14ac:dyDescent="0.25">
      <c r="A70" s="74"/>
      <c r="B70" s="75"/>
      <c r="C70" s="130"/>
      <c r="D70" s="12"/>
      <c r="E70" s="131"/>
      <c r="F70" s="131"/>
    </row>
    <row r="71" spans="1:6" s="86" customFormat="1" ht="45" x14ac:dyDescent="0.25">
      <c r="A71" s="63" t="s">
        <v>67</v>
      </c>
      <c r="B71" s="13" t="s">
        <v>68</v>
      </c>
      <c r="C71" s="14" t="s">
        <v>53</v>
      </c>
      <c r="D71" s="4">
        <v>12</v>
      </c>
      <c r="E71" s="4"/>
      <c r="F71" s="4"/>
    </row>
    <row r="72" spans="1:6" s="86" customFormat="1" ht="5.65" customHeight="1" x14ac:dyDescent="0.25">
      <c r="A72" s="91"/>
      <c r="B72" s="24"/>
      <c r="C72" s="156"/>
      <c r="D72" s="20"/>
      <c r="E72" s="157"/>
      <c r="F72" s="157" t="str">
        <f>IF(D72&gt;0,ROUND((E72*D72),2),"")</f>
        <v/>
      </c>
    </row>
    <row r="73" spans="1:6" s="86" customFormat="1" ht="5.65" customHeight="1" x14ac:dyDescent="0.25">
      <c r="A73" s="74"/>
      <c r="B73" s="75"/>
      <c r="C73" s="130"/>
      <c r="D73" s="12"/>
      <c r="E73" s="131"/>
      <c r="F73" s="131" t="str">
        <f>IF(D73&gt;0,ROUND((E73*D73),2),"")</f>
        <v/>
      </c>
    </row>
    <row r="74" spans="1:6" s="86" customFormat="1" ht="90" x14ac:dyDescent="0.25">
      <c r="A74" s="63" t="s">
        <v>69</v>
      </c>
      <c r="B74" s="13" t="s">
        <v>70</v>
      </c>
      <c r="C74" s="14" t="s">
        <v>46</v>
      </c>
      <c r="D74" s="4">
        <v>32</v>
      </c>
      <c r="E74" s="4"/>
      <c r="F74" s="4"/>
    </row>
    <row r="75" spans="1:6" s="86" customFormat="1" ht="5.65" customHeight="1" x14ac:dyDescent="0.25">
      <c r="A75" s="91"/>
      <c r="B75" s="24"/>
      <c r="C75" s="156"/>
      <c r="D75" s="20"/>
      <c r="E75" s="157"/>
      <c r="F75" s="157"/>
    </row>
    <row r="76" spans="1:6" s="86" customFormat="1" ht="5.65" customHeight="1" x14ac:dyDescent="0.25">
      <c r="A76" s="74"/>
      <c r="B76" s="75"/>
      <c r="C76" s="130"/>
      <c r="D76" s="12"/>
      <c r="E76" s="131"/>
      <c r="F76" s="131"/>
    </row>
    <row r="77" spans="1:6" s="86" customFormat="1" ht="61.5" customHeight="1" x14ac:dyDescent="0.25">
      <c r="A77" s="63" t="s">
        <v>71</v>
      </c>
      <c r="B77" s="511" t="s">
        <v>793</v>
      </c>
      <c r="C77" s="14" t="s">
        <v>53</v>
      </c>
      <c r="D77" s="4">
        <v>5</v>
      </c>
      <c r="E77" s="4"/>
      <c r="F77" s="4"/>
    </row>
    <row r="78" spans="1:6" s="86" customFormat="1" ht="5.65" customHeight="1" x14ac:dyDescent="0.25">
      <c r="A78" s="91"/>
      <c r="B78" s="24"/>
      <c r="C78" s="156"/>
      <c r="D78" s="20"/>
      <c r="E78" s="157"/>
      <c r="F78" s="157"/>
    </row>
    <row r="79" spans="1:6" s="86" customFormat="1" ht="5.65" customHeight="1" x14ac:dyDescent="0.25">
      <c r="A79" s="74"/>
      <c r="B79" s="75"/>
      <c r="C79" s="130"/>
      <c r="D79" s="12"/>
      <c r="E79" s="131"/>
      <c r="F79" s="131"/>
    </row>
    <row r="80" spans="1:6" s="86" customFormat="1" ht="90" x14ac:dyDescent="0.25">
      <c r="A80" s="63" t="s">
        <v>72</v>
      </c>
      <c r="B80" s="13" t="s">
        <v>73</v>
      </c>
      <c r="C80" s="14" t="s">
        <v>74</v>
      </c>
      <c r="D80" s="4">
        <v>19</v>
      </c>
      <c r="E80" s="4"/>
      <c r="F80" s="4"/>
    </row>
    <row r="81" spans="1:6" s="86" customFormat="1" ht="5.65" customHeight="1" x14ac:dyDescent="0.25">
      <c r="A81" s="91"/>
      <c r="B81" s="24"/>
      <c r="C81" s="156"/>
      <c r="D81" s="20"/>
      <c r="E81" s="157"/>
      <c r="F81" s="157"/>
    </row>
    <row r="82" spans="1:6" s="86" customFormat="1" ht="5.65" customHeight="1" x14ac:dyDescent="0.25">
      <c r="A82" s="74"/>
      <c r="B82" s="75"/>
      <c r="C82" s="130"/>
      <c r="D82" s="12"/>
      <c r="E82" s="131"/>
      <c r="F82" s="131"/>
    </row>
    <row r="83" spans="1:6" s="86" customFormat="1" ht="30" x14ac:dyDescent="0.25">
      <c r="A83" s="63" t="s">
        <v>75</v>
      </c>
      <c r="B83" s="13" t="s">
        <v>76</v>
      </c>
      <c r="C83" s="14" t="s">
        <v>77</v>
      </c>
      <c r="D83" s="4">
        <v>32</v>
      </c>
      <c r="E83" s="4"/>
      <c r="F83" s="4"/>
    </row>
    <row r="84" spans="1:6" s="86" customFormat="1" ht="5.65" customHeight="1" x14ac:dyDescent="0.25">
      <c r="A84" s="74"/>
      <c r="B84" s="75"/>
      <c r="C84" s="130"/>
      <c r="D84" s="12"/>
      <c r="E84" s="131"/>
      <c r="F84" s="131"/>
    </row>
    <row r="85" spans="1:6" s="86" customFormat="1" ht="5.65" customHeight="1" x14ac:dyDescent="0.25">
      <c r="A85" s="74"/>
      <c r="B85" s="75"/>
      <c r="C85" s="130"/>
      <c r="D85" s="12"/>
      <c r="E85" s="131"/>
      <c r="F85" s="131"/>
    </row>
    <row r="86" spans="1:6" s="86" customFormat="1" ht="80.25" customHeight="1" x14ac:dyDescent="0.25">
      <c r="A86" s="63" t="s">
        <v>78</v>
      </c>
      <c r="B86" s="13" t="s">
        <v>79</v>
      </c>
      <c r="C86" s="14" t="s">
        <v>74</v>
      </c>
      <c r="D86" s="4">
        <v>10</v>
      </c>
      <c r="E86" s="131"/>
      <c r="F86" s="131"/>
    </row>
    <row r="87" spans="1:6" s="86" customFormat="1" ht="4.5" customHeight="1" x14ac:dyDescent="0.25">
      <c r="A87" s="63"/>
      <c r="B87" s="13"/>
      <c r="C87" s="14"/>
      <c r="D87" s="4"/>
      <c r="E87" s="131"/>
      <c r="F87" s="131"/>
    </row>
    <row r="88" spans="1:6" s="86" customFormat="1" ht="5.65" customHeight="1" x14ac:dyDescent="0.25">
      <c r="A88" s="74"/>
      <c r="B88" s="75"/>
      <c r="C88" s="130"/>
      <c r="D88" s="12"/>
      <c r="E88" s="131"/>
      <c r="F88" s="131"/>
    </row>
    <row r="89" spans="1:6" s="86" customFormat="1" ht="60" x14ac:dyDescent="0.25">
      <c r="A89" s="63" t="s">
        <v>80</v>
      </c>
      <c r="B89" s="13" t="s">
        <v>81</v>
      </c>
      <c r="C89" s="14" t="s">
        <v>74</v>
      </c>
      <c r="D89" s="4">
        <v>60</v>
      </c>
      <c r="E89" s="4"/>
      <c r="F89" s="4"/>
    </row>
    <row r="90" spans="1:6" s="86" customFormat="1" ht="5.65" customHeight="1" x14ac:dyDescent="0.25">
      <c r="A90" s="91"/>
      <c r="B90" s="24"/>
      <c r="C90" s="156"/>
      <c r="D90" s="20"/>
      <c r="E90" s="157"/>
      <c r="F90" s="157"/>
    </row>
    <row r="91" spans="1:6" s="86" customFormat="1" ht="5.65" customHeight="1" x14ac:dyDescent="0.25">
      <c r="A91" s="74"/>
      <c r="B91" s="75"/>
      <c r="C91" s="130"/>
      <c r="D91" s="12"/>
      <c r="E91" s="131"/>
      <c r="F91" s="131"/>
    </row>
    <row r="92" spans="1:6" s="86" customFormat="1" ht="60" x14ac:dyDescent="0.25">
      <c r="A92" s="63" t="s">
        <v>82</v>
      </c>
      <c r="B92" s="13" t="s">
        <v>83</v>
      </c>
      <c r="C92" s="14" t="s">
        <v>74</v>
      </c>
      <c r="D92" s="4">
        <v>122.26</v>
      </c>
      <c r="E92" s="4"/>
      <c r="F92" s="4"/>
    </row>
    <row r="93" spans="1:6" s="86" customFormat="1" ht="5.65" customHeight="1" x14ac:dyDescent="0.25">
      <c r="A93" s="91"/>
      <c r="B93" s="24"/>
      <c r="C93" s="156"/>
      <c r="D93" s="20"/>
      <c r="E93" s="157"/>
      <c r="F93" s="157"/>
    </row>
    <row r="94" spans="1:6" s="86" customFormat="1" ht="5.65" customHeight="1" x14ac:dyDescent="0.25">
      <c r="A94" s="74"/>
      <c r="B94" s="75"/>
      <c r="C94" s="130"/>
      <c r="D94" s="12"/>
      <c r="E94" s="131"/>
      <c r="F94" s="131"/>
    </row>
    <row r="95" spans="1:6" s="86" customFormat="1" ht="120" x14ac:dyDescent="0.25">
      <c r="A95" s="63" t="s">
        <v>84</v>
      </c>
      <c r="B95" s="13" t="s">
        <v>85</v>
      </c>
      <c r="C95" s="14" t="s">
        <v>86</v>
      </c>
      <c r="D95" s="4">
        <v>1</v>
      </c>
      <c r="E95" s="4"/>
      <c r="F95" s="4"/>
    </row>
    <row r="96" spans="1:6" s="86" customFormat="1" ht="5.65" customHeight="1" x14ac:dyDescent="0.25">
      <c r="A96" s="91"/>
      <c r="B96" s="24"/>
      <c r="C96" s="156"/>
      <c r="D96" s="20"/>
      <c r="E96" s="157"/>
      <c r="F96" s="157"/>
    </row>
    <row r="97" spans="1:6" s="14" customFormat="1" ht="5.65" customHeight="1" x14ac:dyDescent="0.25">
      <c r="A97" s="74"/>
      <c r="B97" s="11"/>
      <c r="C97" s="130"/>
      <c r="D97" s="12"/>
      <c r="E97" s="131"/>
      <c r="F97" s="131"/>
    </row>
    <row r="98" spans="1:6" s="86" customFormat="1" x14ac:dyDescent="0.25">
      <c r="A98" s="63" t="s">
        <v>87</v>
      </c>
      <c r="B98" s="13" t="s">
        <v>88</v>
      </c>
      <c r="C98" s="14" t="s">
        <v>89</v>
      </c>
      <c r="D98" s="22">
        <v>0.1</v>
      </c>
      <c r="E98" s="4"/>
      <c r="F98" s="4"/>
    </row>
    <row r="99" spans="1:6" s="86" customFormat="1" ht="4.9000000000000004" customHeight="1" x14ac:dyDescent="0.25">
      <c r="A99" s="91"/>
      <c r="B99" s="24"/>
      <c r="C99" s="156"/>
      <c r="D99" s="20"/>
      <c r="E99" s="157"/>
      <c r="F99" s="157"/>
    </row>
    <row r="100" spans="1:6" s="86" customFormat="1" ht="4.9000000000000004" customHeight="1" x14ac:dyDescent="0.25">
      <c r="A100" s="74"/>
      <c r="B100" s="75"/>
      <c r="C100" s="130"/>
      <c r="D100" s="12"/>
      <c r="E100" s="131"/>
      <c r="F100" s="131"/>
    </row>
    <row r="101" spans="1:6" s="86" customFormat="1" ht="15" customHeight="1" x14ac:dyDescent="0.25">
      <c r="A101" s="158"/>
      <c r="B101" s="159" t="s">
        <v>90</v>
      </c>
      <c r="C101" s="160"/>
      <c r="D101" s="16"/>
      <c r="E101" s="161"/>
      <c r="F101" s="162"/>
    </row>
    <row r="102" spans="1:6" s="86" customFormat="1" x14ac:dyDescent="0.25">
      <c r="A102" s="63"/>
      <c r="B102" s="90"/>
      <c r="C102" s="14"/>
      <c r="D102" s="4"/>
      <c r="E102" s="4"/>
      <c r="F102" s="4"/>
    </row>
    <row r="103" spans="1:6" s="86" customFormat="1" x14ac:dyDescent="0.25">
      <c r="A103" s="63"/>
      <c r="B103" s="90"/>
      <c r="C103" s="14"/>
      <c r="D103" s="4"/>
      <c r="E103" s="4"/>
      <c r="F103" s="4"/>
    </row>
    <row r="104" spans="1:6" x14ac:dyDescent="0.25">
      <c r="A104" s="71" t="s">
        <v>20</v>
      </c>
      <c r="B104" s="72" t="s">
        <v>21</v>
      </c>
      <c r="C104" s="128"/>
      <c r="D104" s="2"/>
      <c r="E104" s="2"/>
      <c r="F104" s="73"/>
    </row>
    <row r="105" spans="1:6" s="86" customFormat="1" ht="5.65" customHeight="1" x14ac:dyDescent="0.25">
      <c r="A105" s="91"/>
      <c r="B105" s="24"/>
      <c r="C105" s="156"/>
      <c r="D105" s="20"/>
      <c r="E105" s="20"/>
      <c r="F105" s="20"/>
    </row>
    <row r="106" spans="1:6" s="14" customFormat="1" ht="5.65" customHeight="1" x14ac:dyDescent="0.25">
      <c r="A106" s="74"/>
      <c r="B106" s="11"/>
      <c r="C106" s="130"/>
      <c r="D106" s="12"/>
      <c r="E106" s="12"/>
      <c r="F106" s="12"/>
    </row>
    <row r="107" spans="1:6" s="86" customFormat="1" ht="63.6" customHeight="1" x14ac:dyDescent="0.25">
      <c r="A107" s="526" t="s">
        <v>91</v>
      </c>
      <c r="B107" s="527"/>
      <c r="C107" s="527"/>
      <c r="D107" s="527"/>
      <c r="E107" s="527"/>
      <c r="F107" s="528"/>
    </row>
    <row r="108" spans="1:6" s="86" customFormat="1" ht="5.65" customHeight="1" x14ac:dyDescent="0.25">
      <c r="A108" s="91"/>
      <c r="B108" s="24"/>
      <c r="C108" s="156"/>
      <c r="D108" s="20"/>
      <c r="E108" s="157"/>
      <c r="F108" s="157"/>
    </row>
    <row r="109" spans="1:6" s="14" customFormat="1" ht="5.65" customHeight="1" x14ac:dyDescent="0.25">
      <c r="A109" s="74"/>
      <c r="B109" s="11"/>
      <c r="C109" s="130"/>
      <c r="D109" s="12"/>
      <c r="E109" s="131"/>
      <c r="F109" s="131"/>
    </row>
    <row r="110" spans="1:6" s="86" customFormat="1" ht="60" x14ac:dyDescent="0.25">
      <c r="A110" s="63" t="s">
        <v>92</v>
      </c>
      <c r="B110" s="13" t="s">
        <v>93</v>
      </c>
      <c r="C110" s="14" t="s">
        <v>94</v>
      </c>
      <c r="D110" s="4">
        <v>198.26</v>
      </c>
      <c r="E110" s="4"/>
      <c r="F110" s="4"/>
    </row>
    <row r="111" spans="1:6" s="86" customFormat="1" ht="15.75" customHeight="1" x14ac:dyDescent="0.25">
      <c r="A111" s="91"/>
      <c r="B111" s="24"/>
      <c r="C111" s="156"/>
      <c r="D111" s="20"/>
      <c r="E111" s="157"/>
      <c r="F111" s="157"/>
    </row>
    <row r="112" spans="1:6" s="14" customFormat="1" ht="75" x14ac:dyDescent="0.25">
      <c r="A112" s="63" t="s">
        <v>49</v>
      </c>
      <c r="B112" s="13" t="s">
        <v>95</v>
      </c>
      <c r="C112" s="14" t="s">
        <v>94</v>
      </c>
      <c r="D112" s="4">
        <v>31.36</v>
      </c>
      <c r="E112" s="4"/>
      <c r="F112" s="4"/>
    </row>
    <row r="113" spans="1:6" s="86" customFormat="1" ht="19.5" customHeight="1" x14ac:dyDescent="0.25">
      <c r="A113" s="91"/>
      <c r="B113" s="24"/>
      <c r="C113" s="156"/>
      <c r="D113" s="20"/>
      <c r="E113" s="157"/>
      <c r="F113" s="157"/>
    </row>
    <row r="114" spans="1:6" s="86" customFormat="1" ht="45" x14ac:dyDescent="0.25">
      <c r="A114" s="63" t="s">
        <v>51</v>
      </c>
      <c r="B114" s="13" t="s">
        <v>96</v>
      </c>
      <c r="C114" s="14"/>
      <c r="D114" s="4"/>
      <c r="E114" s="4"/>
      <c r="F114" s="4"/>
    </row>
    <row r="115" spans="1:6" s="86" customFormat="1" x14ac:dyDescent="0.25">
      <c r="A115" s="63" t="s">
        <v>97</v>
      </c>
      <c r="B115" s="13" t="s">
        <v>98</v>
      </c>
      <c r="C115" s="14" t="s">
        <v>94</v>
      </c>
      <c r="D115" s="4">
        <v>2074.96</v>
      </c>
      <c r="E115" s="4"/>
      <c r="F115" s="4"/>
    </row>
    <row r="116" spans="1:6" s="86" customFormat="1" ht="14.25" customHeight="1" x14ac:dyDescent="0.25">
      <c r="A116" s="63" t="s">
        <v>99</v>
      </c>
      <c r="B116" s="13" t="s">
        <v>100</v>
      </c>
      <c r="C116" s="14" t="s">
        <v>94</v>
      </c>
      <c r="D116" s="4">
        <v>256</v>
      </c>
      <c r="E116" s="4"/>
      <c r="F116" s="4"/>
    </row>
    <row r="117" spans="1:6" s="86" customFormat="1" x14ac:dyDescent="0.25">
      <c r="A117" s="63"/>
      <c r="B117" s="13"/>
      <c r="C117" s="14"/>
      <c r="D117" s="4"/>
      <c r="E117" s="4"/>
      <c r="F117" s="4"/>
    </row>
    <row r="118" spans="1:6" s="86" customFormat="1" ht="45" x14ac:dyDescent="0.25">
      <c r="A118" s="63" t="s">
        <v>54</v>
      </c>
      <c r="B118" s="13" t="s">
        <v>101</v>
      </c>
      <c r="C118" s="14" t="s">
        <v>94</v>
      </c>
      <c r="D118" s="4">
        <v>230.55</v>
      </c>
      <c r="E118" s="4"/>
      <c r="F118" s="4"/>
    </row>
    <row r="119" spans="1:6" s="86" customFormat="1" x14ac:dyDescent="0.25">
      <c r="A119" s="63"/>
      <c r="B119" s="13"/>
      <c r="C119" s="14"/>
      <c r="D119" s="4"/>
      <c r="E119" s="4"/>
      <c r="F119" s="4"/>
    </row>
    <row r="120" spans="1:6" s="86" customFormat="1" ht="90" x14ac:dyDescent="0.25">
      <c r="A120" s="63" t="s">
        <v>56</v>
      </c>
      <c r="B120" s="13" t="s">
        <v>102</v>
      </c>
      <c r="C120" s="14"/>
      <c r="D120" s="4"/>
      <c r="E120" s="4"/>
      <c r="F120" s="4"/>
    </row>
    <row r="121" spans="1:6" s="86" customFormat="1" x14ac:dyDescent="0.25">
      <c r="A121" s="63" t="s">
        <v>103</v>
      </c>
      <c r="B121" s="163" t="s">
        <v>104</v>
      </c>
      <c r="C121" s="14" t="s">
        <v>94</v>
      </c>
      <c r="D121" s="4">
        <v>469.55</v>
      </c>
      <c r="E121" s="4"/>
      <c r="F121" s="4"/>
    </row>
    <row r="122" spans="1:6" s="86" customFormat="1" ht="18.75" customHeight="1" x14ac:dyDescent="0.25">
      <c r="A122" s="91" t="s">
        <v>105</v>
      </c>
      <c r="B122" s="163" t="s">
        <v>106</v>
      </c>
      <c r="C122" s="14" t="s">
        <v>94</v>
      </c>
      <c r="D122" s="4">
        <v>142</v>
      </c>
      <c r="E122" s="157"/>
      <c r="F122" s="157"/>
    </row>
    <row r="123" spans="1:6" s="86" customFormat="1" ht="18.75" customHeight="1" x14ac:dyDescent="0.25">
      <c r="A123" s="74"/>
      <c r="B123" s="163"/>
      <c r="C123" s="14"/>
      <c r="D123" s="4"/>
      <c r="E123" s="131"/>
      <c r="F123" s="131"/>
    </row>
    <row r="124" spans="1:6" s="86" customFormat="1" ht="77.25" customHeight="1" x14ac:dyDescent="0.25">
      <c r="A124" s="63" t="s">
        <v>56</v>
      </c>
      <c r="B124" s="13" t="s">
        <v>107</v>
      </c>
      <c r="C124" s="14" t="s">
        <v>94</v>
      </c>
      <c r="D124" s="4">
        <v>186</v>
      </c>
      <c r="E124" s="4"/>
      <c r="F124" s="131"/>
    </row>
    <row r="125" spans="1:6" s="14" customFormat="1" ht="13.5" customHeight="1" x14ac:dyDescent="0.25">
      <c r="A125" s="74"/>
      <c r="B125" s="11"/>
      <c r="C125" s="130"/>
      <c r="D125" s="12"/>
      <c r="E125" s="131"/>
      <c r="F125" s="131"/>
    </row>
    <row r="126" spans="1:6" s="86" customFormat="1" ht="45" x14ac:dyDescent="0.25">
      <c r="A126" s="63" t="s">
        <v>58</v>
      </c>
      <c r="B126" s="13" t="s">
        <v>108</v>
      </c>
      <c r="C126" s="14" t="s">
        <v>94</v>
      </c>
      <c r="D126" s="4">
        <f>+D118</f>
        <v>230.55</v>
      </c>
      <c r="E126" s="4"/>
      <c r="F126" s="4"/>
    </row>
    <row r="127" spans="1:6" s="14" customFormat="1" ht="18.75" customHeight="1" x14ac:dyDescent="0.25">
      <c r="A127" s="74"/>
      <c r="B127" s="11"/>
      <c r="C127" s="130"/>
      <c r="D127" s="12"/>
      <c r="E127" s="131"/>
      <c r="F127" s="131"/>
    </row>
    <row r="128" spans="1:6" s="86" customFormat="1" ht="45" x14ac:dyDescent="0.25">
      <c r="A128" s="63" t="s">
        <v>60</v>
      </c>
      <c r="B128" s="13" t="s">
        <v>109</v>
      </c>
      <c r="C128" s="14" t="s">
        <v>74</v>
      </c>
      <c r="D128" s="4">
        <v>888.39</v>
      </c>
      <c r="E128" s="4"/>
      <c r="F128" s="4"/>
    </row>
    <row r="129" spans="1:6" s="14" customFormat="1" ht="15" customHeight="1" x14ac:dyDescent="0.25">
      <c r="A129" s="74"/>
      <c r="B129" s="11"/>
      <c r="C129" s="130"/>
      <c r="D129" s="12"/>
      <c r="E129" s="131"/>
      <c r="F129" s="131"/>
    </row>
    <row r="130" spans="1:6" s="86" customFormat="1" ht="160.15" customHeight="1" x14ac:dyDescent="0.25">
      <c r="A130" s="63" t="s">
        <v>62</v>
      </c>
      <c r="B130" s="13" t="s">
        <v>768</v>
      </c>
      <c r="C130" s="14" t="s">
        <v>46</v>
      </c>
      <c r="D130" s="4">
        <v>17</v>
      </c>
      <c r="E130" s="4"/>
      <c r="F130" s="4"/>
    </row>
    <row r="131" spans="1:6" s="86" customFormat="1" ht="11.25" customHeight="1" x14ac:dyDescent="0.25">
      <c r="A131" s="91"/>
      <c r="B131" s="24"/>
      <c r="C131" s="156"/>
      <c r="D131" s="20"/>
      <c r="E131" s="157"/>
      <c r="F131" s="157" t="str">
        <f>IF(D131&gt;0,ROUND((E131*D131),2),"")</f>
        <v/>
      </c>
    </row>
    <row r="132" spans="1:6" s="86" customFormat="1" ht="189" customHeight="1" x14ac:dyDescent="0.25">
      <c r="A132" s="63" t="s">
        <v>64</v>
      </c>
      <c r="B132" s="13" t="s">
        <v>769</v>
      </c>
      <c r="C132" s="14" t="s">
        <v>46</v>
      </c>
      <c r="D132" s="4">
        <v>21</v>
      </c>
      <c r="E132" s="4"/>
      <c r="F132" s="4"/>
    </row>
    <row r="133" spans="1:6" s="14" customFormat="1" ht="12" customHeight="1" x14ac:dyDescent="0.25">
      <c r="A133" s="74"/>
      <c r="B133" s="11"/>
      <c r="C133" s="130"/>
      <c r="D133" s="12"/>
      <c r="E133" s="131"/>
      <c r="F133" s="131"/>
    </row>
    <row r="134" spans="1:6" s="86" customFormat="1" ht="117" customHeight="1" x14ac:dyDescent="0.25">
      <c r="A134" s="63" t="s">
        <v>67</v>
      </c>
      <c r="B134" s="13" t="s">
        <v>770</v>
      </c>
      <c r="C134" s="14" t="s">
        <v>46</v>
      </c>
      <c r="D134" s="4">
        <v>6.5</v>
      </c>
      <c r="E134" s="4"/>
      <c r="F134" s="4"/>
    </row>
    <row r="135" spans="1:6" s="14" customFormat="1" ht="17.25" customHeight="1" x14ac:dyDescent="0.25">
      <c r="A135" s="74"/>
      <c r="B135" s="11"/>
      <c r="C135" s="130"/>
      <c r="D135" s="12"/>
      <c r="E135" s="131"/>
      <c r="F135" s="131"/>
    </row>
    <row r="136" spans="1:6" s="14" customFormat="1" ht="180" x14ac:dyDescent="0.25">
      <c r="A136" s="63" t="s">
        <v>69</v>
      </c>
      <c r="B136" s="13" t="s">
        <v>771</v>
      </c>
      <c r="C136" s="14" t="s">
        <v>46</v>
      </c>
      <c r="D136" s="4">
        <v>9</v>
      </c>
      <c r="E136" s="4"/>
      <c r="F136" s="4"/>
    </row>
    <row r="137" spans="1:6" s="14" customFormat="1" ht="13.5" customHeight="1" x14ac:dyDescent="0.25">
      <c r="A137" s="74"/>
      <c r="B137" s="11"/>
      <c r="C137" s="130"/>
      <c r="D137" s="12"/>
      <c r="E137" s="131"/>
      <c r="F137" s="131"/>
    </row>
    <row r="138" spans="1:6" s="86" customFormat="1" ht="210" x14ac:dyDescent="0.25">
      <c r="A138" s="63" t="s">
        <v>71</v>
      </c>
      <c r="B138" s="13" t="s">
        <v>772</v>
      </c>
      <c r="C138" s="14" t="s">
        <v>46</v>
      </c>
      <c r="D138" s="4">
        <v>45</v>
      </c>
      <c r="E138" s="4"/>
      <c r="F138" s="4"/>
    </row>
    <row r="139" spans="1:6" s="86" customFormat="1" ht="5.65" customHeight="1" x14ac:dyDescent="0.25">
      <c r="A139" s="91"/>
      <c r="B139" s="24"/>
      <c r="C139" s="156"/>
      <c r="D139" s="20"/>
      <c r="E139" s="157"/>
      <c r="F139" s="157"/>
    </row>
    <row r="140" spans="1:6" s="14" customFormat="1" ht="5.65" customHeight="1" x14ac:dyDescent="0.25">
      <c r="A140" s="74"/>
      <c r="B140" s="11"/>
      <c r="C140" s="130"/>
      <c r="D140" s="12"/>
      <c r="E140" s="131"/>
      <c r="F140" s="131"/>
    </row>
    <row r="141" spans="1:6" s="86" customFormat="1" ht="75" x14ac:dyDescent="0.25">
      <c r="A141" s="63" t="s">
        <v>72</v>
      </c>
      <c r="B141" s="13" t="s">
        <v>110</v>
      </c>
      <c r="C141" s="14" t="s">
        <v>94</v>
      </c>
      <c r="D141" s="4">
        <f>4.8+5</f>
        <v>9.8000000000000007</v>
      </c>
      <c r="E141" s="4"/>
      <c r="F141" s="4"/>
    </row>
    <row r="142" spans="1:6" s="86" customFormat="1" ht="12.75" customHeight="1" x14ac:dyDescent="0.25">
      <c r="A142" s="63"/>
      <c r="B142" s="13"/>
      <c r="C142" s="14"/>
      <c r="D142" s="4"/>
      <c r="E142" s="4"/>
      <c r="F142" s="4"/>
    </row>
    <row r="143" spans="1:6" s="14" customFormat="1" ht="189" customHeight="1" x14ac:dyDescent="0.25">
      <c r="A143" s="63" t="s">
        <v>75</v>
      </c>
      <c r="B143" s="13" t="s">
        <v>773</v>
      </c>
      <c r="C143" s="14" t="s">
        <v>46</v>
      </c>
      <c r="D143" s="4">
        <v>128</v>
      </c>
      <c r="E143" s="4"/>
      <c r="F143" s="4"/>
    </row>
    <row r="144" spans="1:6" s="86" customFormat="1" ht="13.5" customHeight="1" x14ac:dyDescent="0.25">
      <c r="A144" s="91"/>
      <c r="B144" s="24"/>
      <c r="C144" s="156"/>
      <c r="D144" s="20"/>
      <c r="E144" s="157"/>
      <c r="F144" s="157"/>
    </row>
    <row r="145" spans="1:6" s="14" customFormat="1" ht="180" x14ac:dyDescent="0.25">
      <c r="A145" s="63" t="s">
        <v>78</v>
      </c>
      <c r="B145" s="13" t="s">
        <v>774</v>
      </c>
      <c r="C145" s="14" t="s">
        <v>46</v>
      </c>
      <c r="D145" s="4">
        <v>14</v>
      </c>
      <c r="E145" s="4"/>
      <c r="F145" s="4"/>
    </row>
    <row r="146" spans="1:6" s="86" customFormat="1" ht="15.75" customHeight="1" x14ac:dyDescent="0.25">
      <c r="A146" s="91"/>
      <c r="B146" s="24"/>
      <c r="C146" s="156"/>
      <c r="D146" s="20"/>
      <c r="E146" s="157"/>
      <c r="F146" s="157"/>
    </row>
    <row r="147" spans="1:6" s="14" customFormat="1" ht="45" x14ac:dyDescent="0.25">
      <c r="A147" s="63" t="s">
        <v>80</v>
      </c>
      <c r="B147" s="13" t="s">
        <v>111</v>
      </c>
      <c r="C147" s="14" t="s">
        <v>74</v>
      </c>
      <c r="D147" s="4">
        <v>910.56</v>
      </c>
      <c r="E147" s="4"/>
      <c r="F147" s="4"/>
    </row>
    <row r="148" spans="1:6" s="14" customFormat="1" ht="19.5" customHeight="1" x14ac:dyDescent="0.25">
      <c r="A148" s="74"/>
      <c r="B148" s="11"/>
      <c r="C148" s="130"/>
      <c r="D148" s="12"/>
      <c r="E148" s="131"/>
      <c r="F148" s="131"/>
    </row>
    <row r="149" spans="1:6" s="86" customFormat="1" ht="75" x14ac:dyDescent="0.25">
      <c r="A149" s="63" t="s">
        <v>82</v>
      </c>
      <c r="B149" s="13" t="s">
        <v>112</v>
      </c>
      <c r="C149" s="14" t="s">
        <v>94</v>
      </c>
      <c r="D149" s="4">
        <v>123.61</v>
      </c>
      <c r="E149" s="4"/>
      <c r="F149" s="4"/>
    </row>
    <row r="150" spans="1:6" s="86" customFormat="1" ht="5.65" customHeight="1" x14ac:dyDescent="0.25">
      <c r="A150" s="91"/>
      <c r="B150" s="24"/>
      <c r="C150" s="156"/>
      <c r="D150" s="20"/>
      <c r="E150" s="157"/>
      <c r="F150" s="157"/>
    </row>
    <row r="151" spans="1:6" s="14" customFormat="1" ht="5.65" customHeight="1" x14ac:dyDescent="0.25">
      <c r="A151" s="74"/>
      <c r="B151" s="11"/>
      <c r="C151" s="130"/>
      <c r="D151" s="12"/>
      <c r="E151" s="131"/>
      <c r="F151" s="131"/>
    </row>
    <row r="152" spans="1:6" s="86" customFormat="1" ht="120" x14ac:dyDescent="0.25">
      <c r="A152" s="63" t="s">
        <v>84</v>
      </c>
      <c r="B152" s="13" t="s">
        <v>720</v>
      </c>
      <c r="C152" s="14" t="s">
        <v>94</v>
      </c>
      <c r="D152" s="4">
        <v>455.04</v>
      </c>
      <c r="E152" s="4"/>
      <c r="F152" s="4"/>
    </row>
    <row r="153" spans="1:6" s="86" customFormat="1" ht="15.75" customHeight="1" x14ac:dyDescent="0.25">
      <c r="A153" s="91"/>
      <c r="B153" s="24"/>
      <c r="C153" s="156"/>
      <c r="D153" s="20"/>
      <c r="E153" s="157"/>
      <c r="F153" s="157"/>
    </row>
    <row r="154" spans="1:6" s="86" customFormat="1" ht="90.6" customHeight="1" x14ac:dyDescent="0.25">
      <c r="A154" s="63" t="s">
        <v>87</v>
      </c>
      <c r="B154" s="13" t="s">
        <v>113</v>
      </c>
      <c r="C154" s="14" t="s">
        <v>94</v>
      </c>
      <c r="D154" s="4">
        <v>2197.4699999999998</v>
      </c>
      <c r="E154" s="4"/>
      <c r="F154" s="4"/>
    </row>
    <row r="155" spans="1:6" s="86" customFormat="1" ht="13.5" customHeight="1" x14ac:dyDescent="0.25">
      <c r="A155" s="91"/>
      <c r="B155" s="24"/>
      <c r="C155" s="156"/>
      <c r="D155" s="20"/>
      <c r="E155" s="157"/>
      <c r="F155" s="157"/>
    </row>
    <row r="156" spans="1:6" s="86" customFormat="1" ht="46.5" customHeight="1" x14ac:dyDescent="0.25">
      <c r="A156" s="63" t="s">
        <v>114</v>
      </c>
      <c r="B156" s="95" t="s">
        <v>115</v>
      </c>
      <c r="C156" s="14" t="s">
        <v>94</v>
      </c>
      <c r="D156" s="4">
        <v>418.67</v>
      </c>
      <c r="E156" s="4"/>
      <c r="F156" s="4"/>
    </row>
    <row r="157" spans="1:6" s="86" customFormat="1" ht="16.5" customHeight="1" x14ac:dyDescent="0.25">
      <c r="A157" s="91"/>
      <c r="B157" s="24"/>
      <c r="C157" s="156"/>
      <c r="D157" s="20"/>
      <c r="E157" s="157"/>
      <c r="F157" s="157"/>
    </row>
    <row r="158" spans="1:6" s="14" customFormat="1" ht="75" x14ac:dyDescent="0.25">
      <c r="A158" s="63" t="s">
        <v>116</v>
      </c>
      <c r="B158" s="13" t="s">
        <v>117</v>
      </c>
      <c r="C158" s="14" t="s">
        <v>94</v>
      </c>
      <c r="D158" s="4">
        <v>39.5</v>
      </c>
      <c r="E158" s="131"/>
      <c r="F158" s="131"/>
    </row>
    <row r="159" spans="1:6" s="14" customFormat="1" ht="16.5" customHeight="1" x14ac:dyDescent="0.25">
      <c r="A159" s="74"/>
      <c r="B159" s="11"/>
      <c r="C159" s="130"/>
      <c r="D159" s="12"/>
      <c r="E159" s="131"/>
      <c r="F159" s="131"/>
    </row>
    <row r="160" spans="1:6" s="86" customFormat="1" ht="75" x14ac:dyDescent="0.25">
      <c r="A160" s="63" t="s">
        <v>118</v>
      </c>
      <c r="B160" s="13" t="s">
        <v>119</v>
      </c>
      <c r="C160" s="14" t="s">
        <v>94</v>
      </c>
      <c r="D160" s="4">
        <v>120</v>
      </c>
      <c r="E160" s="4"/>
      <c r="F160" s="4"/>
    </row>
    <row r="161" spans="1:6" s="86" customFormat="1" ht="19.5" customHeight="1" x14ac:dyDescent="0.25">
      <c r="A161" s="91"/>
      <c r="B161" s="24"/>
      <c r="C161" s="156"/>
      <c r="D161" s="20"/>
      <c r="E161" s="157"/>
      <c r="F161" s="157"/>
    </row>
    <row r="162" spans="1:6" s="86" customFormat="1" ht="48.75" customHeight="1" x14ac:dyDescent="0.25">
      <c r="A162" s="63" t="s">
        <v>120</v>
      </c>
      <c r="B162" s="13" t="s">
        <v>121</v>
      </c>
      <c r="C162" s="14" t="s">
        <v>94</v>
      </c>
      <c r="D162" s="4">
        <f>12.43+5</f>
        <v>17.43</v>
      </c>
      <c r="E162" s="4"/>
      <c r="F162" s="4"/>
    </row>
    <row r="163" spans="1:6" s="86" customFormat="1" ht="19.5" customHeight="1" x14ac:dyDescent="0.25">
      <c r="A163" s="91"/>
      <c r="B163" s="24"/>
      <c r="C163" s="156"/>
      <c r="D163" s="20"/>
      <c r="E163" s="157"/>
      <c r="F163" s="157" t="str">
        <f>IF(D163&gt;0,ROUND((E163*D163),2),"")</f>
        <v/>
      </c>
    </row>
    <row r="164" spans="1:6" s="14" customFormat="1" ht="61.5" customHeight="1" x14ac:dyDescent="0.25">
      <c r="A164" s="63" t="s">
        <v>122</v>
      </c>
      <c r="B164" s="13" t="s">
        <v>123</v>
      </c>
      <c r="C164" s="14" t="s">
        <v>74</v>
      </c>
      <c r="D164" s="4">
        <v>60</v>
      </c>
      <c r="E164" s="4"/>
      <c r="F164" s="4"/>
    </row>
    <row r="165" spans="1:6" s="14" customFormat="1" ht="15.75" customHeight="1" x14ac:dyDescent="0.25">
      <c r="A165" s="74"/>
      <c r="B165" s="11"/>
      <c r="C165" s="130"/>
      <c r="D165" s="12"/>
      <c r="E165" s="131"/>
      <c r="F165" s="131"/>
    </row>
    <row r="166" spans="1:6" s="86" customFormat="1" ht="45" x14ac:dyDescent="0.25">
      <c r="A166" s="63" t="s">
        <v>124</v>
      </c>
      <c r="B166" s="13" t="s">
        <v>125</v>
      </c>
      <c r="C166" s="14" t="s">
        <v>86</v>
      </c>
      <c r="D166" s="4">
        <v>1</v>
      </c>
      <c r="E166" s="4"/>
      <c r="F166" s="4"/>
    </row>
    <row r="167" spans="1:6" s="14" customFormat="1" ht="20.25" customHeight="1" x14ac:dyDescent="0.25">
      <c r="A167" s="74"/>
      <c r="B167" s="11"/>
      <c r="C167" s="130"/>
      <c r="D167" s="12"/>
      <c r="E167" s="131"/>
      <c r="F167" s="131"/>
    </row>
    <row r="168" spans="1:6" s="86" customFormat="1" ht="60" x14ac:dyDescent="0.25">
      <c r="A168" s="63" t="s">
        <v>126</v>
      </c>
      <c r="B168" s="13" t="s">
        <v>127</v>
      </c>
      <c r="C168" s="14" t="s">
        <v>94</v>
      </c>
      <c r="D168" s="4">
        <v>113.75</v>
      </c>
      <c r="E168" s="4"/>
      <c r="F168" s="4"/>
    </row>
    <row r="169" spans="1:6" s="86" customFormat="1" ht="12" customHeight="1" x14ac:dyDescent="0.25">
      <c r="A169" s="91"/>
      <c r="B169" s="24"/>
      <c r="C169" s="156"/>
      <c r="D169" s="20"/>
      <c r="E169" s="157"/>
      <c r="F169" s="157"/>
    </row>
    <row r="170" spans="1:6" s="14" customFormat="1" ht="48.75" customHeight="1" x14ac:dyDescent="0.25">
      <c r="A170" s="63" t="s">
        <v>128</v>
      </c>
      <c r="B170" s="95" t="s">
        <v>129</v>
      </c>
      <c r="C170" s="14" t="s">
        <v>94</v>
      </c>
      <c r="D170" s="4">
        <v>115.87</v>
      </c>
      <c r="E170" s="4"/>
      <c r="F170" s="4"/>
    </row>
    <row r="171" spans="1:6" s="86" customFormat="1" ht="18" customHeight="1" x14ac:dyDescent="0.25">
      <c r="A171" s="91"/>
      <c r="B171" s="24"/>
      <c r="C171" s="156"/>
      <c r="D171" s="20"/>
      <c r="E171" s="157"/>
      <c r="F171" s="157"/>
    </row>
    <row r="172" spans="1:6" s="14" customFormat="1" ht="45" x14ac:dyDescent="0.25">
      <c r="A172" s="63" t="s">
        <v>130</v>
      </c>
      <c r="B172" s="95" t="s">
        <v>131</v>
      </c>
      <c r="C172" s="14" t="s">
        <v>74</v>
      </c>
      <c r="D172" s="4">
        <v>1109</v>
      </c>
      <c r="E172" s="4"/>
      <c r="F172" s="4"/>
    </row>
    <row r="173" spans="1:6" s="86" customFormat="1" ht="5.65" customHeight="1" x14ac:dyDescent="0.25">
      <c r="A173" s="91"/>
      <c r="B173" s="24"/>
      <c r="C173" s="156"/>
      <c r="D173" s="20"/>
      <c r="E173" s="157"/>
      <c r="F173" s="157"/>
    </row>
    <row r="174" spans="1:6" s="14" customFormat="1" ht="5.65" customHeight="1" x14ac:dyDescent="0.25">
      <c r="A174" s="74"/>
      <c r="B174" s="11"/>
      <c r="C174" s="130"/>
      <c r="D174" s="12"/>
      <c r="E174" s="131"/>
      <c r="F174" s="131"/>
    </row>
    <row r="175" spans="1:6" s="14" customFormat="1" ht="30" x14ac:dyDescent="0.25">
      <c r="A175" s="63" t="s">
        <v>132</v>
      </c>
      <c r="B175" s="95" t="s">
        <v>133</v>
      </c>
      <c r="C175" s="14" t="s">
        <v>74</v>
      </c>
      <c r="D175" s="4">
        <v>2097</v>
      </c>
      <c r="E175" s="4"/>
      <c r="F175" s="4"/>
    </row>
    <row r="176" spans="1:6" s="86" customFormat="1" ht="5.65" customHeight="1" x14ac:dyDescent="0.25">
      <c r="A176" s="91"/>
      <c r="B176" s="24"/>
      <c r="C176" s="156"/>
      <c r="D176" s="20"/>
      <c r="E176" s="157"/>
      <c r="F176" s="157"/>
    </row>
    <row r="177" spans="1:6" s="14" customFormat="1" ht="5.65" customHeight="1" x14ac:dyDescent="0.25">
      <c r="A177" s="74"/>
      <c r="B177" s="11"/>
      <c r="C177" s="130"/>
      <c r="D177" s="12"/>
      <c r="E177" s="131"/>
      <c r="F177" s="131"/>
    </row>
    <row r="178" spans="1:6" s="86" customFormat="1" x14ac:dyDescent="0.25">
      <c r="A178" s="63" t="s">
        <v>134</v>
      </c>
      <c r="B178" s="13" t="s">
        <v>88</v>
      </c>
      <c r="C178" s="14" t="s">
        <v>89</v>
      </c>
      <c r="D178" s="164">
        <v>0.1</v>
      </c>
      <c r="E178" s="4"/>
      <c r="F178" s="4"/>
    </row>
    <row r="179" spans="1:6" s="86" customFormat="1" ht="5.65" customHeight="1" x14ac:dyDescent="0.25">
      <c r="A179" s="91"/>
      <c r="B179" s="24"/>
      <c r="C179" s="156"/>
      <c r="D179" s="20"/>
      <c r="E179" s="157"/>
      <c r="F179" s="157" t="str">
        <f>IF(D179&gt;0,ROUND((E179*D179),2),"")</f>
        <v/>
      </c>
    </row>
    <row r="180" spans="1:6" s="14" customFormat="1" ht="5.65" customHeight="1" x14ac:dyDescent="0.25">
      <c r="A180" s="74"/>
      <c r="B180" s="11"/>
      <c r="C180" s="130"/>
      <c r="D180" s="12"/>
      <c r="E180" s="131"/>
      <c r="F180" s="131"/>
    </row>
    <row r="181" spans="1:6" s="86" customFormat="1" ht="17.25" customHeight="1" x14ac:dyDescent="0.25">
      <c r="A181" s="165"/>
      <c r="B181" s="159" t="s">
        <v>135</v>
      </c>
      <c r="C181" s="160"/>
      <c r="D181" s="16"/>
      <c r="E181" s="161"/>
      <c r="F181" s="162"/>
    </row>
    <row r="182" spans="1:6" s="86" customFormat="1" x14ac:dyDescent="0.25">
      <c r="A182" s="63"/>
      <c r="B182" s="90"/>
      <c r="C182" s="14"/>
      <c r="D182" s="4"/>
      <c r="E182" s="4"/>
      <c r="F182" s="4"/>
    </row>
    <row r="183" spans="1:6" s="86" customFormat="1" x14ac:dyDescent="0.25">
      <c r="A183" s="63"/>
      <c r="B183" s="90"/>
      <c r="C183" s="14"/>
      <c r="D183" s="4"/>
      <c r="E183" s="4"/>
      <c r="F183" s="4"/>
    </row>
    <row r="184" spans="1:6" x14ac:dyDescent="0.25">
      <c r="A184" s="71" t="s">
        <v>22</v>
      </c>
      <c r="B184" s="72" t="s">
        <v>23</v>
      </c>
      <c r="C184" s="128"/>
      <c r="D184" s="2"/>
      <c r="E184" s="129"/>
      <c r="F184" s="73"/>
    </row>
    <row r="185" spans="1:6" s="86" customFormat="1" ht="5.65" customHeight="1" x14ac:dyDescent="0.25">
      <c r="A185" s="91"/>
      <c r="B185" s="24"/>
      <c r="C185" s="156"/>
      <c r="D185" s="20"/>
      <c r="E185" s="157"/>
      <c r="F185" s="157"/>
    </row>
    <row r="186" spans="1:6" s="14" customFormat="1" ht="5.65" customHeight="1" x14ac:dyDescent="0.25">
      <c r="A186" s="74"/>
      <c r="B186" s="11"/>
      <c r="C186" s="130"/>
      <c r="D186" s="12"/>
      <c r="E186" s="131"/>
      <c r="F186" s="131"/>
    </row>
    <row r="187" spans="1:6" s="86" customFormat="1" ht="60" x14ac:dyDescent="0.25">
      <c r="A187" s="63" t="s">
        <v>92</v>
      </c>
      <c r="B187" s="13" t="s">
        <v>136</v>
      </c>
      <c r="C187" s="14" t="s">
        <v>46</v>
      </c>
      <c r="D187" s="4">
        <v>32</v>
      </c>
      <c r="E187" s="4"/>
      <c r="F187" s="4"/>
    </row>
    <row r="188" spans="1:6" s="86" customFormat="1" ht="5.65" customHeight="1" x14ac:dyDescent="0.25">
      <c r="A188" s="91"/>
      <c r="B188" s="24"/>
      <c r="C188" s="156"/>
      <c r="D188" s="20"/>
      <c r="E188" s="157"/>
      <c r="F188" s="157"/>
    </row>
    <row r="189" spans="1:6" s="14" customFormat="1" ht="5.65" customHeight="1" x14ac:dyDescent="0.25">
      <c r="A189" s="74"/>
      <c r="B189" s="11"/>
      <c r="C189" s="130"/>
      <c r="D189" s="12"/>
      <c r="E189" s="131"/>
      <c r="F189" s="131"/>
    </row>
    <row r="190" spans="1:6" s="86" customFormat="1" ht="30" x14ac:dyDescent="0.25">
      <c r="A190" s="63" t="s">
        <v>49</v>
      </c>
      <c r="B190" s="13" t="s">
        <v>137</v>
      </c>
      <c r="C190" s="14" t="s">
        <v>74</v>
      </c>
      <c r="D190" s="4">
        <v>60</v>
      </c>
      <c r="E190" s="4"/>
      <c r="F190" s="4"/>
    </row>
    <row r="191" spans="1:6" s="86" customFormat="1" ht="5.65" customHeight="1" x14ac:dyDescent="0.25">
      <c r="A191" s="91"/>
      <c r="B191" s="24"/>
      <c r="C191" s="156"/>
      <c r="D191" s="20"/>
      <c r="E191" s="157"/>
      <c r="F191" s="157"/>
    </row>
    <row r="192" spans="1:6" s="14" customFormat="1" ht="5.65" customHeight="1" x14ac:dyDescent="0.25">
      <c r="A192" s="74"/>
      <c r="B192" s="11"/>
      <c r="C192" s="130"/>
      <c r="D192" s="12"/>
      <c r="E192" s="131"/>
      <c r="F192" s="131"/>
    </row>
    <row r="193" spans="1:6" s="86" customFormat="1" ht="30" x14ac:dyDescent="0.25">
      <c r="A193" s="63" t="s">
        <v>51</v>
      </c>
      <c r="B193" s="13" t="s">
        <v>138</v>
      </c>
      <c r="C193" s="14" t="s">
        <v>74</v>
      </c>
      <c r="D193" s="4">
        <v>60</v>
      </c>
      <c r="E193" s="4"/>
      <c r="F193" s="4"/>
    </row>
    <row r="194" spans="1:6" s="86" customFormat="1" ht="5.65" customHeight="1" x14ac:dyDescent="0.25">
      <c r="A194" s="91"/>
      <c r="B194" s="24"/>
      <c r="C194" s="156"/>
      <c r="D194" s="20"/>
      <c r="E194" s="157"/>
      <c r="F194" s="157"/>
    </row>
    <row r="195" spans="1:6" s="14" customFormat="1" ht="5.65" customHeight="1" x14ac:dyDescent="0.25">
      <c r="A195" s="74"/>
      <c r="B195" s="11"/>
      <c r="C195" s="130"/>
      <c r="D195" s="12"/>
      <c r="E195" s="131"/>
      <c r="F195" s="131"/>
    </row>
    <row r="196" spans="1:6" s="86" customFormat="1" ht="30" x14ac:dyDescent="0.25">
      <c r="A196" s="63" t="s">
        <v>54</v>
      </c>
      <c r="B196" s="13" t="s">
        <v>139</v>
      </c>
      <c r="C196" s="14" t="s">
        <v>74</v>
      </c>
      <c r="D196" s="4">
        <v>60</v>
      </c>
      <c r="E196" s="4"/>
      <c r="F196" s="4"/>
    </row>
    <row r="197" spans="1:6" s="86" customFormat="1" ht="5.65" customHeight="1" x14ac:dyDescent="0.25">
      <c r="A197" s="91"/>
      <c r="B197" s="24"/>
      <c r="C197" s="156"/>
      <c r="D197" s="20"/>
      <c r="E197" s="157"/>
      <c r="F197" s="157"/>
    </row>
    <row r="198" spans="1:6" s="14" customFormat="1" ht="5.65" customHeight="1" x14ac:dyDescent="0.25">
      <c r="A198" s="74"/>
      <c r="B198" s="11"/>
      <c r="C198" s="130"/>
      <c r="D198" s="12"/>
      <c r="E198" s="131"/>
      <c r="F198" s="131"/>
    </row>
    <row r="199" spans="1:6" s="86" customFormat="1" ht="45" x14ac:dyDescent="0.25">
      <c r="A199" s="63" t="s">
        <v>56</v>
      </c>
      <c r="B199" s="13" t="s">
        <v>140</v>
      </c>
      <c r="C199" s="14" t="s">
        <v>74</v>
      </c>
      <c r="D199" s="4">
        <v>165</v>
      </c>
      <c r="E199" s="4"/>
      <c r="F199" s="4"/>
    </row>
    <row r="200" spans="1:6" s="86" customFormat="1" ht="5.65" customHeight="1" x14ac:dyDescent="0.25">
      <c r="A200" s="91"/>
      <c r="B200" s="24"/>
      <c r="C200" s="156"/>
      <c r="D200" s="20"/>
      <c r="E200" s="157"/>
      <c r="F200" s="157"/>
    </row>
    <row r="201" spans="1:6" s="14" customFormat="1" ht="5.65" customHeight="1" x14ac:dyDescent="0.25">
      <c r="A201" s="74"/>
      <c r="B201" s="11"/>
      <c r="C201" s="130"/>
      <c r="D201" s="12"/>
      <c r="E201" s="131"/>
      <c r="F201" s="131"/>
    </row>
    <row r="202" spans="1:6" s="14" customFormat="1" x14ac:dyDescent="0.25">
      <c r="A202" s="63" t="s">
        <v>58</v>
      </c>
      <c r="B202" s="13" t="s">
        <v>88</v>
      </c>
      <c r="C202" s="130" t="s">
        <v>89</v>
      </c>
      <c r="D202" s="26">
        <v>0.1</v>
      </c>
      <c r="E202" s="131"/>
      <c r="F202" s="131"/>
    </row>
    <row r="203" spans="1:6" s="86" customFormat="1" ht="5.65" customHeight="1" x14ac:dyDescent="0.25">
      <c r="A203" s="91"/>
      <c r="B203" s="24"/>
      <c r="C203" s="156"/>
      <c r="D203" s="20"/>
      <c r="E203" s="157"/>
      <c r="F203" s="157"/>
    </row>
    <row r="204" spans="1:6" s="14" customFormat="1" ht="5.65" customHeight="1" x14ac:dyDescent="0.25">
      <c r="A204" s="74"/>
      <c r="B204" s="11"/>
      <c r="C204" s="130"/>
      <c r="D204" s="12"/>
      <c r="E204" s="131"/>
      <c r="F204" s="131"/>
    </row>
    <row r="205" spans="1:6" s="86" customFormat="1" ht="16.5" customHeight="1" x14ac:dyDescent="0.25">
      <c r="A205" s="158"/>
      <c r="B205" s="159" t="s">
        <v>141</v>
      </c>
      <c r="C205" s="160"/>
      <c r="D205" s="16"/>
      <c r="E205" s="161"/>
      <c r="F205" s="162"/>
    </row>
    <row r="206" spans="1:6" s="86" customFormat="1" x14ac:dyDescent="0.25">
      <c r="A206" s="63"/>
      <c r="B206" s="90"/>
      <c r="C206" s="14"/>
      <c r="D206" s="4"/>
      <c r="E206" s="4"/>
      <c r="F206" s="4"/>
    </row>
    <row r="207" spans="1:6" x14ac:dyDescent="0.25">
      <c r="A207" s="71" t="s">
        <v>24</v>
      </c>
      <c r="B207" s="72" t="s">
        <v>25</v>
      </c>
      <c r="C207" s="128"/>
      <c r="D207" s="2"/>
      <c r="E207" s="129"/>
      <c r="F207" s="73"/>
    </row>
    <row r="208" spans="1:6" s="86" customFormat="1" ht="5.65" customHeight="1" x14ac:dyDescent="0.25">
      <c r="A208" s="91"/>
      <c r="B208" s="24"/>
      <c r="C208" s="156"/>
      <c r="D208" s="20"/>
      <c r="E208" s="157"/>
      <c r="F208" s="157"/>
    </row>
    <row r="209" spans="1:6" s="14" customFormat="1" ht="5.65" customHeight="1" x14ac:dyDescent="0.25">
      <c r="A209" s="74"/>
      <c r="B209" s="11"/>
      <c r="C209" s="130"/>
      <c r="D209" s="12"/>
      <c r="E209" s="131"/>
      <c r="F209" s="131"/>
    </row>
    <row r="210" spans="1:6" s="86" customFormat="1" ht="80.25" customHeight="1" x14ac:dyDescent="0.25">
      <c r="A210" s="63" t="s">
        <v>92</v>
      </c>
      <c r="B210" s="13" t="s">
        <v>709</v>
      </c>
      <c r="C210" s="14" t="s">
        <v>53</v>
      </c>
      <c r="D210" s="4">
        <v>68</v>
      </c>
      <c r="E210" s="4"/>
      <c r="F210" s="4"/>
    </row>
    <row r="211" spans="1:6" s="86" customFormat="1" ht="14.25" customHeight="1" x14ac:dyDescent="0.25">
      <c r="A211" s="63"/>
      <c r="B211" s="13"/>
      <c r="C211" s="14"/>
      <c r="D211" s="4"/>
      <c r="E211" s="4"/>
      <c r="F211" s="4"/>
    </row>
    <row r="212" spans="1:6" s="86" customFormat="1" ht="121.5" customHeight="1" x14ac:dyDescent="0.25">
      <c r="A212" s="514" t="s">
        <v>49</v>
      </c>
      <c r="B212" s="511" t="s">
        <v>794</v>
      </c>
      <c r="C212" s="512" t="s">
        <v>53</v>
      </c>
      <c r="D212" s="513">
        <v>5</v>
      </c>
      <c r="E212" s="157"/>
      <c r="F212" s="157"/>
    </row>
    <row r="213" spans="1:6" s="86" customFormat="1" ht="15.75" customHeight="1" x14ac:dyDescent="0.25">
      <c r="A213" s="74"/>
      <c r="B213" s="511"/>
      <c r="C213" s="14"/>
      <c r="D213" s="4"/>
      <c r="E213" s="131"/>
      <c r="F213" s="131"/>
    </row>
    <row r="214" spans="1:6" s="14" customFormat="1" x14ac:dyDescent="0.25">
      <c r="A214" s="63" t="s">
        <v>51</v>
      </c>
      <c r="B214" s="13" t="s">
        <v>88</v>
      </c>
      <c r="C214" s="130" t="s">
        <v>89</v>
      </c>
      <c r="D214" s="166">
        <v>0.1</v>
      </c>
      <c r="E214" s="131"/>
      <c r="F214" s="131"/>
    </row>
    <row r="215" spans="1:6" s="86" customFormat="1" ht="5.65" customHeight="1" x14ac:dyDescent="0.25">
      <c r="A215" s="91"/>
      <c r="B215" s="24"/>
      <c r="C215" s="156"/>
      <c r="D215" s="20"/>
      <c r="E215" s="157"/>
      <c r="F215" s="157"/>
    </row>
    <row r="216" spans="1:6" s="14" customFormat="1" ht="5.65" customHeight="1" x14ac:dyDescent="0.25">
      <c r="A216" s="74"/>
      <c r="B216" s="11"/>
      <c r="C216" s="130"/>
      <c r="D216" s="12"/>
      <c r="E216" s="131"/>
      <c r="F216" s="131"/>
    </row>
    <row r="217" spans="1:6" s="86" customFormat="1" ht="17.25" customHeight="1" x14ac:dyDescent="0.25">
      <c r="A217" s="158"/>
      <c r="B217" s="159" t="s">
        <v>143</v>
      </c>
      <c r="C217" s="160"/>
      <c r="D217" s="16"/>
      <c r="E217" s="161"/>
      <c r="F217" s="162"/>
    </row>
    <row r="218" spans="1:6" s="86" customFormat="1" x14ac:dyDescent="0.25">
      <c r="A218" s="63"/>
      <c r="B218" s="90"/>
      <c r="C218" s="14"/>
      <c r="D218" s="4"/>
      <c r="E218" s="4"/>
      <c r="F218" s="4"/>
    </row>
    <row r="219" spans="1:6" s="86" customFormat="1" x14ac:dyDescent="0.25">
      <c r="A219" s="63"/>
      <c r="B219" s="90"/>
      <c r="C219" s="14"/>
      <c r="D219" s="4"/>
      <c r="E219" s="4"/>
      <c r="F219" s="4"/>
    </row>
    <row r="220" spans="1:6" x14ac:dyDescent="0.25">
      <c r="A220" s="71" t="s">
        <v>26</v>
      </c>
      <c r="B220" s="72" t="s">
        <v>27</v>
      </c>
      <c r="C220" s="128"/>
      <c r="D220" s="2"/>
      <c r="E220" s="2"/>
      <c r="F220" s="73"/>
    </row>
    <row r="221" spans="1:6" s="86" customFormat="1" ht="5.65" customHeight="1" x14ac:dyDescent="0.25">
      <c r="A221" s="91"/>
      <c r="B221" s="24"/>
      <c r="C221" s="156"/>
      <c r="D221" s="20"/>
      <c r="E221" s="20"/>
      <c r="F221" s="20"/>
    </row>
    <row r="222" spans="1:6" s="14" customFormat="1" ht="5.65" customHeight="1" x14ac:dyDescent="0.25">
      <c r="A222" s="74"/>
      <c r="B222" s="11"/>
      <c r="C222" s="130"/>
      <c r="D222" s="12"/>
      <c r="E222" s="12"/>
      <c r="F222" s="12"/>
    </row>
    <row r="223" spans="1:6" s="86" customFormat="1" ht="89.45" customHeight="1" x14ac:dyDescent="0.25">
      <c r="A223" s="529" t="s">
        <v>780</v>
      </c>
      <c r="B223" s="529"/>
      <c r="C223" s="529"/>
      <c r="D223" s="529"/>
      <c r="E223" s="529"/>
      <c r="F223" s="529"/>
    </row>
    <row r="224" spans="1:6" s="86" customFormat="1" ht="89.45" customHeight="1" x14ac:dyDescent="0.25">
      <c r="A224" s="518" t="s">
        <v>781</v>
      </c>
      <c r="B224" s="518"/>
      <c r="C224" s="518"/>
      <c r="D224" s="518"/>
      <c r="E224" s="518"/>
      <c r="F224" s="518"/>
    </row>
    <row r="225" spans="1:6" s="86" customFormat="1" ht="46.15" customHeight="1" x14ac:dyDescent="0.25">
      <c r="A225" s="518" t="s">
        <v>755</v>
      </c>
      <c r="B225" s="518"/>
      <c r="C225" s="518"/>
      <c r="D225" s="518"/>
      <c r="E225" s="518"/>
      <c r="F225" s="518"/>
    </row>
    <row r="226" spans="1:6" s="86" customFormat="1" ht="132.6" customHeight="1" x14ac:dyDescent="0.25">
      <c r="A226" s="518" t="s">
        <v>782</v>
      </c>
      <c r="B226" s="518"/>
      <c r="C226" s="518"/>
      <c r="D226" s="518"/>
      <c r="E226" s="518"/>
      <c r="F226" s="518"/>
    </row>
    <row r="227" spans="1:6" s="86" customFormat="1" ht="88.9" customHeight="1" x14ac:dyDescent="0.25">
      <c r="A227" s="518" t="s">
        <v>783</v>
      </c>
      <c r="B227" s="518"/>
      <c r="C227" s="518"/>
      <c r="D227" s="518"/>
      <c r="E227" s="518"/>
      <c r="F227" s="518"/>
    </row>
    <row r="228" spans="1:6" s="86" customFormat="1" ht="104.45" customHeight="1" x14ac:dyDescent="0.25">
      <c r="A228" s="518" t="s">
        <v>792</v>
      </c>
      <c r="B228" s="518"/>
      <c r="C228" s="518"/>
      <c r="D228" s="518"/>
      <c r="E228" s="518"/>
      <c r="F228" s="518"/>
    </row>
    <row r="229" spans="1:6" s="86" customFormat="1" ht="87" customHeight="1" x14ac:dyDescent="0.25">
      <c r="A229" s="518" t="s">
        <v>784</v>
      </c>
      <c r="B229" s="518"/>
      <c r="C229" s="518"/>
      <c r="D229" s="518"/>
      <c r="E229" s="518"/>
      <c r="F229" s="518"/>
    </row>
    <row r="230" spans="1:6" s="86" customFormat="1" ht="116.45" customHeight="1" x14ac:dyDescent="0.25">
      <c r="A230" s="518" t="s">
        <v>785</v>
      </c>
      <c r="B230" s="518"/>
      <c r="C230" s="518"/>
      <c r="D230" s="518"/>
      <c r="E230" s="518"/>
      <c r="F230" s="518"/>
    </row>
    <row r="231" spans="1:6" s="86" customFormat="1" x14ac:dyDescent="0.25">
      <c r="A231" s="518" t="s">
        <v>778</v>
      </c>
      <c r="B231" s="522"/>
      <c r="C231" s="522"/>
      <c r="D231" s="522"/>
      <c r="E231" s="522"/>
      <c r="F231" s="522"/>
    </row>
    <row r="232" spans="1:6" s="86" customFormat="1" ht="30" customHeight="1" x14ac:dyDescent="0.25">
      <c r="A232" s="520" t="s">
        <v>744</v>
      </c>
      <c r="B232" s="521"/>
      <c r="C232" s="521"/>
      <c r="D232" s="521"/>
      <c r="E232" s="521"/>
      <c r="F232" s="521"/>
    </row>
    <row r="233" spans="1:6" s="86" customFormat="1" ht="5.65" customHeight="1" x14ac:dyDescent="0.25">
      <c r="A233" s="91"/>
      <c r="B233" s="24"/>
      <c r="C233" s="156"/>
      <c r="D233" s="20"/>
      <c r="E233" s="20"/>
      <c r="F233" s="20"/>
    </row>
    <row r="234" spans="1:6" s="14" customFormat="1" ht="5.65" customHeight="1" x14ac:dyDescent="0.25">
      <c r="A234" s="74"/>
      <c r="B234" s="11"/>
      <c r="C234" s="130"/>
      <c r="D234" s="12"/>
      <c r="E234" s="12"/>
      <c r="F234" s="12"/>
    </row>
    <row r="235" spans="1:6" s="86" customFormat="1" ht="47.45" customHeight="1" x14ac:dyDescent="0.25">
      <c r="A235" s="519" t="s">
        <v>144</v>
      </c>
      <c r="B235" s="519"/>
      <c r="C235" s="519"/>
      <c r="D235" s="519"/>
      <c r="E235" s="519"/>
      <c r="F235" s="519"/>
    </row>
    <row r="236" spans="1:6" s="86" customFormat="1" ht="5.65" customHeight="1" x14ac:dyDescent="0.25">
      <c r="A236" s="91"/>
      <c r="B236" s="24"/>
      <c r="C236" s="156"/>
      <c r="D236" s="20"/>
      <c r="E236" s="20"/>
      <c r="F236" s="20"/>
    </row>
    <row r="237" spans="1:6" s="86" customFormat="1" ht="5.65" customHeight="1" x14ac:dyDescent="0.25">
      <c r="A237" s="74"/>
      <c r="B237" s="75"/>
      <c r="C237" s="130"/>
      <c r="D237" s="12"/>
      <c r="E237" s="12"/>
      <c r="F237" s="12"/>
    </row>
    <row r="238" spans="1:6" x14ac:dyDescent="0.25">
      <c r="A238" s="71" t="s">
        <v>145</v>
      </c>
      <c r="B238" s="72" t="s">
        <v>146</v>
      </c>
      <c r="C238" s="128"/>
      <c r="D238" s="2"/>
      <c r="E238" s="129"/>
      <c r="F238" s="73"/>
    </row>
    <row r="239" spans="1:6" s="86" customFormat="1" ht="5.65" customHeight="1" x14ac:dyDescent="0.25">
      <c r="A239" s="91"/>
      <c r="B239" s="24"/>
      <c r="C239" s="156"/>
      <c r="D239" s="20"/>
      <c r="E239" s="157"/>
      <c r="F239" s="157" t="str">
        <f>IF(D239&gt;0,ROUND((E239*D239),2),"")</f>
        <v/>
      </c>
    </row>
    <row r="240" spans="1:6" s="14" customFormat="1" ht="5.65" customHeight="1" x14ac:dyDescent="0.25">
      <c r="A240" s="74"/>
      <c r="B240" s="11"/>
      <c r="C240" s="130"/>
      <c r="D240" s="12"/>
      <c r="E240" s="131"/>
      <c r="F240" s="131" t="str">
        <f>IF(D240&gt;0,ROUND((E240*D240),2),"")</f>
        <v/>
      </c>
    </row>
    <row r="241" spans="1:9" s="86" customFormat="1" ht="45" x14ac:dyDescent="0.25">
      <c r="A241" s="63" t="s">
        <v>92</v>
      </c>
      <c r="B241" s="13" t="s">
        <v>787</v>
      </c>
      <c r="C241" s="14" t="s">
        <v>46</v>
      </c>
      <c r="D241" s="4">
        <v>1003.92</v>
      </c>
      <c r="E241" s="4"/>
      <c r="F241" s="4"/>
      <c r="G241" s="13"/>
      <c r="H241" s="14"/>
      <c r="I241" s="4"/>
    </row>
    <row r="242" spans="1:9" s="86" customFormat="1" ht="5.65" customHeight="1" x14ac:dyDescent="0.25">
      <c r="A242" s="91"/>
      <c r="B242" s="24"/>
      <c r="C242" s="156"/>
      <c r="D242" s="20"/>
      <c r="E242" s="157"/>
      <c r="F242" s="157"/>
      <c r="G242" s="24"/>
      <c r="H242" s="156"/>
      <c r="I242" s="20"/>
    </row>
    <row r="243" spans="1:9" s="14" customFormat="1" ht="5.65" customHeight="1" x14ac:dyDescent="0.25">
      <c r="A243" s="74"/>
      <c r="B243" s="11"/>
      <c r="C243" s="130"/>
      <c r="D243" s="12"/>
      <c r="E243" s="131"/>
      <c r="F243" s="131"/>
      <c r="G243" s="11"/>
      <c r="H243" s="130"/>
      <c r="I243" s="12"/>
    </row>
    <row r="244" spans="1:9" s="14" customFormat="1" ht="60" x14ac:dyDescent="0.25">
      <c r="A244" s="63" t="s">
        <v>49</v>
      </c>
      <c r="B244" s="13" t="s">
        <v>788</v>
      </c>
      <c r="C244" s="14" t="s">
        <v>46</v>
      </c>
      <c r="D244" s="4">
        <v>46.5</v>
      </c>
      <c r="E244" s="4"/>
      <c r="F244" s="4"/>
      <c r="G244" s="13"/>
      <c r="I244" s="4"/>
    </row>
    <row r="245" spans="1:9" s="86" customFormat="1" ht="5.65" customHeight="1" x14ac:dyDescent="0.25">
      <c r="A245" s="91"/>
      <c r="B245" s="24"/>
      <c r="C245" s="156"/>
      <c r="D245" s="20"/>
      <c r="E245" s="157"/>
      <c r="F245" s="157"/>
      <c r="G245" s="24"/>
      <c r="H245" s="156"/>
      <c r="I245" s="20"/>
    </row>
    <row r="246" spans="1:9" s="14" customFormat="1" ht="5.65" customHeight="1" x14ac:dyDescent="0.25">
      <c r="A246" s="74"/>
      <c r="B246" s="11"/>
      <c r="C246" s="130"/>
      <c r="D246" s="12"/>
      <c r="E246" s="131"/>
      <c r="F246" s="131"/>
      <c r="G246" s="11"/>
      <c r="H246" s="130"/>
      <c r="I246" s="12"/>
    </row>
    <row r="247" spans="1:9" s="86" customFormat="1" ht="45" x14ac:dyDescent="0.25">
      <c r="A247" s="63" t="s">
        <v>51</v>
      </c>
      <c r="B247" s="13" t="s">
        <v>789</v>
      </c>
      <c r="C247" s="14" t="s">
        <v>46</v>
      </c>
      <c r="D247" s="4">
        <v>34.6</v>
      </c>
      <c r="E247" s="4"/>
      <c r="F247" s="4"/>
      <c r="G247" s="13"/>
      <c r="H247" s="14"/>
      <c r="I247" s="4"/>
    </row>
    <row r="248" spans="1:9" s="86" customFormat="1" ht="5.65" customHeight="1" x14ac:dyDescent="0.25">
      <c r="A248" s="91"/>
      <c r="B248" s="24"/>
      <c r="C248" s="156"/>
      <c r="D248" s="20"/>
      <c r="E248" s="157"/>
      <c r="F248" s="157"/>
    </row>
    <row r="249" spans="1:9" s="14" customFormat="1" ht="5.65" customHeight="1" x14ac:dyDescent="0.25">
      <c r="A249" s="74"/>
      <c r="B249" s="11"/>
      <c r="C249" s="130"/>
      <c r="D249" s="12"/>
      <c r="E249" s="131"/>
      <c r="F249" s="131"/>
    </row>
    <row r="250" spans="1:9" s="86" customFormat="1" ht="75" x14ac:dyDescent="0.25">
      <c r="A250" s="63" t="s">
        <v>54</v>
      </c>
      <c r="B250" s="13" t="s">
        <v>147</v>
      </c>
      <c r="C250" s="463" t="s">
        <v>46</v>
      </c>
      <c r="D250" s="464">
        <v>194</v>
      </c>
      <c r="E250" s="465" t="s">
        <v>749</v>
      </c>
      <c r="F250" s="4"/>
    </row>
    <row r="251" spans="1:9" s="86" customFormat="1" ht="5.45" customHeight="1" x14ac:dyDescent="0.25">
      <c r="A251" s="63"/>
      <c r="B251" s="13"/>
      <c r="C251" s="463"/>
      <c r="D251" s="464"/>
      <c r="E251" s="466"/>
      <c r="F251" s="4"/>
    </row>
    <row r="252" spans="1:9" s="86" customFormat="1" ht="5.45" customHeight="1" x14ac:dyDescent="0.25">
      <c r="A252" s="63"/>
      <c r="B252" s="13"/>
      <c r="C252" s="463"/>
      <c r="D252" s="464"/>
      <c r="E252" s="466"/>
      <c r="F252" s="4"/>
    </row>
    <row r="253" spans="1:9" s="86" customFormat="1" x14ac:dyDescent="0.25">
      <c r="A253" s="63" t="s">
        <v>56</v>
      </c>
      <c r="B253" s="13" t="s">
        <v>88</v>
      </c>
      <c r="C253" s="130" t="s">
        <v>89</v>
      </c>
      <c r="D253" s="166">
        <v>0.1</v>
      </c>
      <c r="E253" s="466"/>
      <c r="F253" s="4"/>
    </row>
    <row r="254" spans="1:9" s="86" customFormat="1" ht="5.65" customHeight="1" x14ac:dyDescent="0.25">
      <c r="A254" s="91"/>
      <c r="B254" s="24"/>
      <c r="C254" s="156"/>
      <c r="D254" s="20"/>
      <c r="E254" s="157"/>
      <c r="F254" s="157" t="str">
        <f t="shared" ref="F254:F260" si="0">IF(D254&gt;0,ROUND((E254*D254),2),"")</f>
        <v/>
      </c>
    </row>
    <row r="255" spans="1:9" s="86" customFormat="1" ht="5.65" customHeight="1" x14ac:dyDescent="0.25">
      <c r="A255" s="74"/>
      <c r="B255" s="75"/>
      <c r="C255" s="130"/>
      <c r="D255" s="12"/>
      <c r="E255" s="131"/>
      <c r="F255" s="131"/>
    </row>
    <row r="256" spans="1:9" s="86" customFormat="1" ht="5.65" customHeight="1" x14ac:dyDescent="0.25">
      <c r="A256" s="74"/>
      <c r="B256" s="75"/>
      <c r="C256" s="130"/>
      <c r="D256" s="12"/>
      <c r="E256" s="131"/>
      <c r="F256" s="131" t="str">
        <f t="shared" si="0"/>
        <v/>
      </c>
    </row>
    <row r="257" spans="1:6" x14ac:dyDescent="0.25">
      <c r="A257" s="71" t="s">
        <v>148</v>
      </c>
      <c r="B257" s="72" t="s">
        <v>149</v>
      </c>
      <c r="C257" s="128"/>
      <c r="D257" s="2"/>
      <c r="E257" s="129"/>
      <c r="F257" s="73" t="str">
        <f t="shared" si="0"/>
        <v/>
      </c>
    </row>
    <row r="258" spans="1:6" s="86" customFormat="1" ht="5.65" customHeight="1" x14ac:dyDescent="0.25">
      <c r="A258" s="91"/>
      <c r="B258" s="24"/>
      <c r="C258" s="156"/>
      <c r="D258" s="20"/>
      <c r="E258" s="157"/>
      <c r="F258" s="157" t="str">
        <f t="shared" si="0"/>
        <v/>
      </c>
    </row>
    <row r="259" spans="1:6" s="14" customFormat="1" ht="5.65" customHeight="1" x14ac:dyDescent="0.25">
      <c r="A259" s="74"/>
      <c r="B259" s="11"/>
      <c r="C259" s="130"/>
      <c r="D259" s="12"/>
      <c r="E259" s="131"/>
      <c r="F259" s="131" t="str">
        <f t="shared" si="0"/>
        <v/>
      </c>
    </row>
    <row r="260" spans="1:6" s="86" customFormat="1" ht="30" x14ac:dyDescent="0.25">
      <c r="A260" s="63" t="s">
        <v>92</v>
      </c>
      <c r="B260" s="13" t="s">
        <v>150</v>
      </c>
      <c r="C260" s="14"/>
      <c r="D260" s="4"/>
      <c r="E260" s="4"/>
      <c r="F260" s="4" t="str">
        <f t="shared" si="0"/>
        <v/>
      </c>
    </row>
    <row r="261" spans="1:6" s="86" customFormat="1" x14ac:dyDescent="0.25">
      <c r="A261" s="63" t="s">
        <v>44</v>
      </c>
      <c r="B261" s="90" t="s">
        <v>151</v>
      </c>
      <c r="C261" s="14" t="s">
        <v>53</v>
      </c>
      <c r="D261" s="4">
        <v>5</v>
      </c>
      <c r="E261" s="4"/>
      <c r="F261" s="4"/>
    </row>
    <row r="262" spans="1:6" s="86" customFormat="1" x14ac:dyDescent="0.25">
      <c r="A262" s="63" t="s">
        <v>47</v>
      </c>
      <c r="B262" s="90" t="s">
        <v>152</v>
      </c>
      <c r="C262" s="14" t="s">
        <v>53</v>
      </c>
      <c r="D262" s="4">
        <v>4</v>
      </c>
      <c r="E262" s="4"/>
      <c r="F262" s="4"/>
    </row>
    <row r="263" spans="1:6" s="86" customFormat="1" ht="5.65" customHeight="1" x14ac:dyDescent="0.25">
      <c r="A263" s="91"/>
      <c r="B263" s="24"/>
      <c r="C263" s="156"/>
      <c r="D263" s="20"/>
      <c r="E263" s="157"/>
      <c r="F263" s="157"/>
    </row>
    <row r="264" spans="1:6" s="14" customFormat="1" ht="5.65" customHeight="1" x14ac:dyDescent="0.25">
      <c r="A264" s="74"/>
      <c r="B264" s="11"/>
      <c r="C264" s="130"/>
      <c r="D264" s="12"/>
      <c r="E264" s="131"/>
      <c r="F264" s="131"/>
    </row>
    <row r="265" spans="1:6" s="86" customFormat="1" x14ac:dyDescent="0.25">
      <c r="A265" s="63" t="s">
        <v>49</v>
      </c>
      <c r="B265" s="13" t="s">
        <v>153</v>
      </c>
      <c r="C265" s="14"/>
      <c r="D265" s="4"/>
      <c r="E265" s="4"/>
      <c r="F265" s="4"/>
    </row>
    <row r="266" spans="1:6" s="86" customFormat="1" x14ac:dyDescent="0.25">
      <c r="A266" s="63" t="s">
        <v>154</v>
      </c>
      <c r="B266" s="13" t="s">
        <v>155</v>
      </c>
      <c r="C266" s="14" t="s">
        <v>53</v>
      </c>
      <c r="D266" s="4">
        <v>5</v>
      </c>
      <c r="E266" s="4"/>
      <c r="F266" s="4"/>
    </row>
    <row r="267" spans="1:6" s="86" customFormat="1" x14ac:dyDescent="0.25">
      <c r="A267" s="63" t="s">
        <v>156</v>
      </c>
      <c r="B267" s="13" t="s">
        <v>157</v>
      </c>
      <c r="C267" s="14" t="s">
        <v>53</v>
      </c>
      <c r="D267" s="4">
        <v>4</v>
      </c>
      <c r="E267" s="4"/>
      <c r="F267" s="4"/>
    </row>
    <row r="268" spans="1:6" s="86" customFormat="1" ht="5.65" customHeight="1" x14ac:dyDescent="0.25">
      <c r="A268" s="91"/>
      <c r="B268" s="24"/>
      <c r="C268" s="156"/>
      <c r="D268" s="20"/>
      <c r="E268" s="157"/>
      <c r="F268" s="157"/>
    </row>
    <row r="269" spans="1:6" s="14" customFormat="1" ht="5.65" customHeight="1" x14ac:dyDescent="0.25">
      <c r="A269" s="74"/>
      <c r="B269" s="11"/>
      <c r="C269" s="130"/>
      <c r="D269" s="12"/>
      <c r="E269" s="131"/>
      <c r="F269" s="131"/>
    </row>
    <row r="270" spans="1:6" s="86" customFormat="1" x14ac:dyDescent="0.25">
      <c r="A270" s="63" t="s">
        <v>51</v>
      </c>
      <c r="B270" s="13" t="s">
        <v>158</v>
      </c>
      <c r="C270" s="14"/>
      <c r="D270" s="4"/>
      <c r="E270" s="4"/>
      <c r="F270" s="4"/>
    </row>
    <row r="271" spans="1:6" s="86" customFormat="1" x14ac:dyDescent="0.25">
      <c r="A271" s="63" t="s">
        <v>159</v>
      </c>
      <c r="B271" s="13" t="s">
        <v>160</v>
      </c>
      <c r="C271" s="14" t="s">
        <v>53</v>
      </c>
      <c r="D271" s="4">
        <v>5</v>
      </c>
      <c r="E271" s="4"/>
      <c r="F271" s="4"/>
    </row>
    <row r="272" spans="1:6" s="86" customFormat="1" x14ac:dyDescent="0.25">
      <c r="A272" s="63" t="s">
        <v>161</v>
      </c>
      <c r="B272" s="13" t="s">
        <v>162</v>
      </c>
      <c r="C272" s="14" t="s">
        <v>53</v>
      </c>
      <c r="D272" s="4">
        <v>2</v>
      </c>
      <c r="E272" s="4"/>
      <c r="F272" s="4"/>
    </row>
    <row r="273" spans="1:6" s="86" customFormat="1" x14ac:dyDescent="0.25">
      <c r="A273" s="63" t="s">
        <v>163</v>
      </c>
      <c r="B273" s="13" t="s">
        <v>164</v>
      </c>
      <c r="C273" s="14" t="s">
        <v>53</v>
      </c>
      <c r="D273" s="4">
        <v>1</v>
      </c>
      <c r="E273" s="4"/>
      <c r="F273" s="4"/>
    </row>
    <row r="274" spans="1:6" s="86" customFormat="1" x14ac:dyDescent="0.25">
      <c r="A274" s="63" t="s">
        <v>165</v>
      </c>
      <c r="B274" s="13" t="s">
        <v>166</v>
      </c>
      <c r="C274" s="14" t="s">
        <v>53</v>
      </c>
      <c r="D274" s="4">
        <v>1</v>
      </c>
      <c r="E274" s="4"/>
      <c r="F274" s="4"/>
    </row>
    <row r="275" spans="1:6" s="86" customFormat="1" ht="5.65" customHeight="1" x14ac:dyDescent="0.25">
      <c r="A275" s="91"/>
      <c r="B275" s="24"/>
      <c r="C275" s="156"/>
      <c r="D275" s="20"/>
      <c r="E275" s="157"/>
      <c r="F275" s="157"/>
    </row>
    <row r="276" spans="1:6" s="14" customFormat="1" ht="5.65" customHeight="1" x14ac:dyDescent="0.25">
      <c r="A276" s="74"/>
      <c r="B276" s="11"/>
      <c r="C276" s="130"/>
      <c r="D276" s="12"/>
      <c r="E276" s="131"/>
      <c r="F276" s="131"/>
    </row>
    <row r="277" spans="1:6" s="86" customFormat="1" x14ac:dyDescent="0.25">
      <c r="A277" s="63" t="s">
        <v>54</v>
      </c>
      <c r="B277" s="90" t="s">
        <v>167</v>
      </c>
      <c r="C277" s="14"/>
      <c r="D277" s="4"/>
      <c r="E277" s="4"/>
      <c r="F277" s="4"/>
    </row>
    <row r="278" spans="1:6" s="86" customFormat="1" x14ac:dyDescent="0.25">
      <c r="A278" s="63" t="s">
        <v>168</v>
      </c>
      <c r="B278" s="90" t="s">
        <v>169</v>
      </c>
      <c r="C278" s="14" t="s">
        <v>53</v>
      </c>
      <c r="D278" s="4">
        <v>4</v>
      </c>
      <c r="E278" s="4"/>
      <c r="F278" s="4"/>
    </row>
    <row r="279" spans="1:6" s="86" customFormat="1" x14ac:dyDescent="0.25">
      <c r="A279" s="63" t="s">
        <v>170</v>
      </c>
      <c r="B279" s="90" t="s">
        <v>171</v>
      </c>
      <c r="C279" s="14" t="s">
        <v>53</v>
      </c>
      <c r="D279" s="4">
        <v>1</v>
      </c>
      <c r="E279" s="4"/>
      <c r="F279" s="4"/>
    </row>
    <row r="280" spans="1:6" s="86" customFormat="1" x14ac:dyDescent="0.25">
      <c r="A280" s="63" t="s">
        <v>172</v>
      </c>
      <c r="B280" s="90" t="s">
        <v>173</v>
      </c>
      <c r="C280" s="14" t="s">
        <v>53</v>
      </c>
      <c r="D280" s="4">
        <v>1</v>
      </c>
      <c r="E280" s="4"/>
      <c r="F280" s="4"/>
    </row>
    <row r="281" spans="1:6" s="86" customFormat="1" ht="5.65" customHeight="1" x14ac:dyDescent="0.25">
      <c r="A281" s="91"/>
      <c r="B281" s="24"/>
      <c r="C281" s="156"/>
      <c r="D281" s="20"/>
      <c r="E281" s="157"/>
      <c r="F281" s="157"/>
    </row>
    <row r="282" spans="1:6" s="14" customFormat="1" ht="5.65" customHeight="1" x14ac:dyDescent="0.25">
      <c r="A282" s="74"/>
      <c r="B282" s="11"/>
      <c r="C282" s="130"/>
      <c r="D282" s="12"/>
      <c r="E282" s="131"/>
      <c r="F282" s="131"/>
    </row>
    <row r="283" spans="1:6" s="86" customFormat="1" x14ac:dyDescent="0.25">
      <c r="A283" s="63" t="s">
        <v>56</v>
      </c>
      <c r="B283" s="90" t="s">
        <v>174</v>
      </c>
      <c r="C283" s="14"/>
      <c r="D283" s="4"/>
      <c r="E283" s="4"/>
      <c r="F283" s="4"/>
    </row>
    <row r="284" spans="1:6" s="86" customFormat="1" x14ac:dyDescent="0.25">
      <c r="A284" s="63"/>
      <c r="B284" s="90" t="s">
        <v>175</v>
      </c>
      <c r="C284" s="14" t="s">
        <v>53</v>
      </c>
      <c r="D284" s="4">
        <v>7</v>
      </c>
      <c r="E284" s="4"/>
      <c r="F284" s="4"/>
    </row>
    <row r="285" spans="1:6" s="86" customFormat="1" ht="5.65" customHeight="1" x14ac:dyDescent="0.25">
      <c r="A285" s="91"/>
      <c r="B285" s="24"/>
      <c r="C285" s="156"/>
      <c r="D285" s="20"/>
      <c r="E285" s="157"/>
      <c r="F285" s="157"/>
    </row>
    <row r="286" spans="1:6" s="14" customFormat="1" ht="5.65" customHeight="1" x14ac:dyDescent="0.25">
      <c r="A286" s="74"/>
      <c r="B286" s="11"/>
      <c r="C286" s="130"/>
      <c r="D286" s="12"/>
      <c r="E286" s="131"/>
      <c r="F286" s="131"/>
    </row>
    <row r="287" spans="1:6" s="14" customFormat="1" x14ac:dyDescent="0.25">
      <c r="A287" s="63" t="s">
        <v>58</v>
      </c>
      <c r="B287" s="103" t="s">
        <v>176</v>
      </c>
      <c r="D287" s="4"/>
      <c r="E287" s="4"/>
      <c r="F287" s="4"/>
    </row>
    <row r="288" spans="1:6" s="14" customFormat="1" x14ac:dyDescent="0.25">
      <c r="A288" s="63" t="s">
        <v>177</v>
      </c>
      <c r="B288" s="103" t="s">
        <v>178</v>
      </c>
      <c r="C288" s="14" t="s">
        <v>53</v>
      </c>
      <c r="D288" s="4">
        <v>1</v>
      </c>
      <c r="E288" s="4"/>
      <c r="F288" s="4"/>
    </row>
    <row r="289" spans="1:6" s="14" customFormat="1" x14ac:dyDescent="0.25">
      <c r="A289" s="63" t="s">
        <v>179</v>
      </c>
      <c r="B289" s="103" t="s">
        <v>180</v>
      </c>
      <c r="C289" s="14" t="s">
        <v>53</v>
      </c>
      <c r="D289" s="4">
        <v>4</v>
      </c>
      <c r="E289" s="4"/>
      <c r="F289" s="4"/>
    </row>
    <row r="290" spans="1:6" s="86" customFormat="1" ht="5.65" customHeight="1" x14ac:dyDescent="0.25">
      <c r="A290" s="91"/>
      <c r="B290" s="24"/>
      <c r="C290" s="156"/>
      <c r="D290" s="20"/>
      <c r="E290" s="157"/>
      <c r="F290" s="157"/>
    </row>
    <row r="291" spans="1:6" s="14" customFormat="1" ht="5.65" customHeight="1" x14ac:dyDescent="0.25">
      <c r="A291" s="74"/>
      <c r="B291" s="11"/>
      <c r="C291" s="130"/>
      <c r="D291" s="12"/>
      <c r="E291" s="131"/>
      <c r="F291" s="131"/>
    </row>
    <row r="292" spans="1:6" s="86" customFormat="1" x14ac:dyDescent="0.25">
      <c r="A292" s="63" t="s">
        <v>60</v>
      </c>
      <c r="B292" s="90" t="s">
        <v>181</v>
      </c>
      <c r="C292" s="14"/>
      <c r="D292" s="4"/>
      <c r="E292" s="4"/>
      <c r="F292" s="4"/>
    </row>
    <row r="293" spans="1:6" s="86" customFormat="1" x14ac:dyDescent="0.25">
      <c r="A293" s="63"/>
      <c r="B293" s="90" t="s">
        <v>182</v>
      </c>
      <c r="C293" s="14" t="s">
        <v>53</v>
      </c>
      <c r="D293" s="4">
        <v>5</v>
      </c>
      <c r="E293" s="4"/>
      <c r="F293" s="4"/>
    </row>
    <row r="294" spans="1:6" s="86" customFormat="1" ht="5.65" customHeight="1" x14ac:dyDescent="0.25">
      <c r="A294" s="91"/>
      <c r="B294" s="24"/>
      <c r="C294" s="156"/>
      <c r="D294" s="20"/>
      <c r="E294" s="157"/>
      <c r="F294" s="157"/>
    </row>
    <row r="295" spans="1:6" s="14" customFormat="1" ht="5.65" customHeight="1" x14ac:dyDescent="0.25">
      <c r="A295" s="74"/>
      <c r="B295" s="11"/>
      <c r="C295" s="130"/>
      <c r="D295" s="12"/>
      <c r="E295" s="131"/>
      <c r="F295" s="131"/>
    </row>
    <row r="296" spans="1:6" s="86" customFormat="1" x14ac:dyDescent="0.25">
      <c r="A296" s="63" t="s">
        <v>62</v>
      </c>
      <c r="B296" s="90" t="s">
        <v>183</v>
      </c>
      <c r="C296" s="14"/>
      <c r="D296" s="4"/>
      <c r="E296" s="4"/>
      <c r="F296" s="4"/>
    </row>
    <row r="297" spans="1:6" s="86" customFormat="1" x14ac:dyDescent="0.25">
      <c r="A297" s="63" t="s">
        <v>184</v>
      </c>
      <c r="B297" s="90" t="s">
        <v>185</v>
      </c>
      <c r="C297" s="14" t="s">
        <v>53</v>
      </c>
      <c r="D297" s="4">
        <v>3</v>
      </c>
      <c r="E297" s="4"/>
      <c r="F297" s="4"/>
    </row>
    <row r="298" spans="1:6" s="86" customFormat="1" x14ac:dyDescent="0.25">
      <c r="A298" s="63" t="s">
        <v>186</v>
      </c>
      <c r="B298" s="90" t="s">
        <v>187</v>
      </c>
      <c r="C298" s="14" t="s">
        <v>53</v>
      </c>
      <c r="D298" s="4">
        <v>7</v>
      </c>
      <c r="E298" s="4"/>
      <c r="F298" s="4"/>
    </row>
    <row r="299" spans="1:6" s="86" customFormat="1" x14ac:dyDescent="0.25">
      <c r="A299" s="63" t="s">
        <v>188</v>
      </c>
      <c r="B299" s="90" t="s">
        <v>189</v>
      </c>
      <c r="C299" s="14" t="s">
        <v>53</v>
      </c>
      <c r="D299" s="4">
        <v>13</v>
      </c>
      <c r="E299" s="4"/>
      <c r="F299" s="4"/>
    </row>
    <row r="300" spans="1:6" s="86" customFormat="1" x14ac:dyDescent="0.25">
      <c r="A300" s="63" t="s">
        <v>190</v>
      </c>
      <c r="B300" s="90" t="s">
        <v>191</v>
      </c>
      <c r="C300" s="14" t="s">
        <v>53</v>
      </c>
      <c r="D300" s="4">
        <v>11</v>
      </c>
      <c r="E300" s="4"/>
      <c r="F300" s="4"/>
    </row>
    <row r="301" spans="1:6" s="86" customFormat="1" ht="5.65" customHeight="1" x14ac:dyDescent="0.25">
      <c r="A301" s="91"/>
      <c r="B301" s="24"/>
      <c r="C301" s="156"/>
      <c r="D301" s="20"/>
      <c r="E301" s="157"/>
      <c r="F301" s="157"/>
    </row>
    <row r="302" spans="1:6" s="14" customFormat="1" ht="5.65" customHeight="1" x14ac:dyDescent="0.25">
      <c r="A302" s="74"/>
      <c r="B302" s="11"/>
      <c r="C302" s="130"/>
      <c r="D302" s="12"/>
      <c r="E302" s="131"/>
      <c r="F302" s="131"/>
    </row>
    <row r="303" spans="1:6" s="86" customFormat="1" ht="30" x14ac:dyDescent="0.25">
      <c r="A303" s="63" t="s">
        <v>64</v>
      </c>
      <c r="B303" s="13" t="s">
        <v>192</v>
      </c>
      <c r="C303" s="14"/>
      <c r="D303" s="4"/>
      <c r="E303" s="4"/>
      <c r="F303" s="4"/>
    </row>
    <row r="304" spans="1:6" s="86" customFormat="1" x14ac:dyDescent="0.25">
      <c r="A304" s="63" t="s">
        <v>193</v>
      </c>
      <c r="B304" s="13" t="s">
        <v>194</v>
      </c>
      <c r="C304" s="14" t="s">
        <v>53</v>
      </c>
      <c r="D304" s="4">
        <v>4</v>
      </c>
      <c r="E304" s="4"/>
      <c r="F304" s="4"/>
    </row>
    <row r="305" spans="1:8" s="86" customFormat="1" x14ac:dyDescent="0.25">
      <c r="A305" s="63" t="s">
        <v>195</v>
      </c>
      <c r="B305" s="13" t="s">
        <v>196</v>
      </c>
      <c r="C305" s="14" t="s">
        <v>53</v>
      </c>
      <c r="D305" s="4">
        <v>2</v>
      </c>
      <c r="E305" s="4"/>
      <c r="F305" s="4"/>
    </row>
    <row r="306" spans="1:8" s="86" customFormat="1" ht="5.65" customHeight="1" x14ac:dyDescent="0.25">
      <c r="A306" s="91"/>
      <c r="B306" s="24"/>
      <c r="C306" s="156"/>
      <c r="D306" s="20"/>
      <c r="E306" s="157"/>
      <c r="F306" s="157"/>
    </row>
    <row r="307" spans="1:8" s="14" customFormat="1" ht="5.65" customHeight="1" x14ac:dyDescent="0.25">
      <c r="A307" s="74"/>
      <c r="B307" s="11"/>
      <c r="C307" s="130"/>
      <c r="D307" s="12"/>
      <c r="E307" s="131"/>
      <c r="F307" s="131"/>
    </row>
    <row r="308" spans="1:8" s="86" customFormat="1" x14ac:dyDescent="0.25">
      <c r="A308" s="63" t="s">
        <v>67</v>
      </c>
      <c r="B308" s="90" t="s">
        <v>197</v>
      </c>
      <c r="C308" s="14"/>
      <c r="D308" s="4"/>
      <c r="E308" s="4"/>
      <c r="F308" s="4"/>
    </row>
    <row r="309" spans="1:8" s="86" customFormat="1" x14ac:dyDescent="0.25">
      <c r="A309" s="63"/>
      <c r="B309" s="90" t="s">
        <v>198</v>
      </c>
      <c r="C309" s="14" t="s">
        <v>53</v>
      </c>
      <c r="D309" s="4">
        <v>35</v>
      </c>
      <c r="E309" s="4"/>
      <c r="F309" s="4"/>
    </row>
    <row r="310" spans="1:8" s="86" customFormat="1" ht="5.65" customHeight="1" x14ac:dyDescent="0.25">
      <c r="A310" s="91"/>
      <c r="B310" s="24"/>
      <c r="C310" s="156"/>
      <c r="D310" s="20"/>
      <c r="E310" s="157"/>
      <c r="F310" s="157"/>
    </row>
    <row r="311" spans="1:8" s="14" customFormat="1" ht="5.65" customHeight="1" x14ac:dyDescent="0.25">
      <c r="A311" s="74"/>
      <c r="B311" s="11"/>
      <c r="C311" s="130"/>
      <c r="D311" s="12"/>
      <c r="E311" s="131"/>
      <c r="F311" s="131"/>
    </row>
    <row r="312" spans="1:8" s="86" customFormat="1" x14ac:dyDescent="0.25">
      <c r="A312" s="63" t="s">
        <v>69</v>
      </c>
      <c r="B312" s="13" t="s">
        <v>199</v>
      </c>
      <c r="C312" s="14"/>
      <c r="D312" s="4"/>
      <c r="E312" s="4"/>
      <c r="F312" s="4"/>
    </row>
    <row r="313" spans="1:8" s="86" customFormat="1" x14ac:dyDescent="0.25">
      <c r="A313" s="63"/>
      <c r="B313" s="13" t="s">
        <v>200</v>
      </c>
      <c r="C313" s="14" t="s">
        <v>53</v>
      </c>
      <c r="D313" s="4">
        <v>6</v>
      </c>
      <c r="E313" s="4"/>
      <c r="F313" s="4"/>
    </row>
    <row r="314" spans="1:8" s="86" customFormat="1" ht="5.65" customHeight="1" x14ac:dyDescent="0.25">
      <c r="A314" s="91"/>
      <c r="B314" s="24"/>
      <c r="C314" s="156"/>
      <c r="D314" s="20"/>
      <c r="E314" s="157"/>
      <c r="F314" s="157" t="str">
        <f>IF(D314&gt;0,ROUND((E314*D314),2),"")</f>
        <v/>
      </c>
    </row>
    <row r="315" spans="1:8" s="14" customFormat="1" ht="5.65" customHeight="1" x14ac:dyDescent="0.25">
      <c r="A315" s="74"/>
      <c r="B315" s="11"/>
      <c r="C315" s="130"/>
      <c r="D315" s="12"/>
      <c r="E315" s="131"/>
      <c r="F315" s="131" t="str">
        <f>IF(D315&gt;0,ROUND((E315*D315),2),"")</f>
        <v/>
      </c>
    </row>
    <row r="316" spans="1:8" s="86" customFormat="1" ht="60" x14ac:dyDescent="0.25">
      <c r="A316" s="63" t="s">
        <v>71</v>
      </c>
      <c r="B316" s="511" t="s">
        <v>779</v>
      </c>
      <c r="C316" s="14"/>
      <c r="D316" s="4"/>
      <c r="E316" s="4"/>
      <c r="F316" s="4" t="str">
        <f>IF(D316&gt;0,ROUND((E316*D316),2),"")</f>
        <v/>
      </c>
    </row>
    <row r="317" spans="1:8" s="86" customFormat="1" x14ac:dyDescent="0.25">
      <c r="A317" s="63" t="s">
        <v>201</v>
      </c>
      <c r="B317" s="90" t="s">
        <v>202</v>
      </c>
      <c r="C317" s="14" t="s">
        <v>53</v>
      </c>
      <c r="D317" s="4">
        <v>9</v>
      </c>
      <c r="E317" s="4"/>
      <c r="F317" s="4"/>
    </row>
    <row r="318" spans="1:8" s="86" customFormat="1" x14ac:dyDescent="0.25">
      <c r="A318" s="63" t="s">
        <v>203</v>
      </c>
      <c r="B318" s="90" t="s">
        <v>204</v>
      </c>
      <c r="C318" s="14" t="s">
        <v>53</v>
      </c>
      <c r="D318" s="4">
        <v>5</v>
      </c>
      <c r="E318" s="4"/>
      <c r="F318" s="4"/>
    </row>
    <row r="319" spans="1:8" s="86" customFormat="1" ht="5.65" customHeight="1" x14ac:dyDescent="0.25">
      <c r="A319" s="91"/>
      <c r="B319" s="24"/>
      <c r="C319" s="156"/>
      <c r="D319" s="20"/>
      <c r="E319" s="157"/>
      <c r="F319" s="157"/>
      <c r="H319" s="86">
        <v>1</v>
      </c>
    </row>
    <row r="320" spans="1:8" s="14" customFormat="1" ht="5.65" customHeight="1" x14ac:dyDescent="0.25">
      <c r="A320" s="74"/>
      <c r="B320" s="11"/>
      <c r="C320" s="130"/>
      <c r="D320" s="12"/>
      <c r="E320" s="131"/>
      <c r="F320" s="131"/>
    </row>
    <row r="321" spans="1:6" s="86" customFormat="1" x14ac:dyDescent="0.25">
      <c r="A321" s="63" t="s">
        <v>72</v>
      </c>
      <c r="B321" s="90" t="s">
        <v>205</v>
      </c>
      <c r="C321" s="14"/>
      <c r="D321" s="4"/>
      <c r="E321" s="4"/>
      <c r="F321" s="4"/>
    </row>
    <row r="322" spans="1:6" s="86" customFormat="1" x14ac:dyDescent="0.25">
      <c r="A322" s="63" t="s">
        <v>206</v>
      </c>
      <c r="B322" s="90" t="s">
        <v>207</v>
      </c>
      <c r="C322" s="14" t="s">
        <v>53</v>
      </c>
      <c r="D322" s="4">
        <v>2</v>
      </c>
      <c r="E322" s="4"/>
      <c r="F322" s="4"/>
    </row>
    <row r="323" spans="1:6" s="86" customFormat="1" x14ac:dyDescent="0.25">
      <c r="A323" s="63" t="s">
        <v>208</v>
      </c>
      <c r="B323" s="90" t="s">
        <v>209</v>
      </c>
      <c r="C323" s="14" t="s">
        <v>53</v>
      </c>
      <c r="D323" s="4">
        <v>4</v>
      </c>
      <c r="E323" s="4"/>
      <c r="F323" s="4"/>
    </row>
    <row r="324" spans="1:6" s="86" customFormat="1" x14ac:dyDescent="0.25">
      <c r="A324" s="63" t="s">
        <v>210</v>
      </c>
      <c r="B324" s="90" t="s">
        <v>211</v>
      </c>
      <c r="C324" s="14" t="s">
        <v>53</v>
      </c>
      <c r="D324" s="4">
        <v>3</v>
      </c>
      <c r="E324" s="4"/>
      <c r="F324" s="4"/>
    </row>
    <row r="325" spans="1:6" s="86" customFormat="1" x14ac:dyDescent="0.25">
      <c r="A325" s="63"/>
      <c r="B325" s="90"/>
      <c r="C325" s="14"/>
      <c r="D325" s="4"/>
      <c r="E325" s="4"/>
      <c r="F325" s="4"/>
    </row>
    <row r="326" spans="1:6" s="86" customFormat="1" x14ac:dyDescent="0.25">
      <c r="A326" s="63" t="s">
        <v>75</v>
      </c>
      <c r="B326" s="13" t="s">
        <v>88</v>
      </c>
      <c r="C326" s="130" t="s">
        <v>89</v>
      </c>
      <c r="D326" s="166">
        <v>0.1</v>
      </c>
      <c r="E326" s="131"/>
      <c r="F326" s="4"/>
    </row>
    <row r="327" spans="1:6" s="86" customFormat="1" ht="5.65" customHeight="1" x14ac:dyDescent="0.25">
      <c r="A327" s="91"/>
      <c r="B327" s="24"/>
      <c r="C327" s="156"/>
      <c r="D327" s="20"/>
      <c r="E327" s="157"/>
      <c r="F327" s="157" t="str">
        <f>IF(D327&gt;0,ROUND((E327*D327),2),"")</f>
        <v/>
      </c>
    </row>
    <row r="328" spans="1:6" s="86" customFormat="1" ht="5.65" customHeight="1" x14ac:dyDescent="0.25">
      <c r="A328" s="74"/>
      <c r="B328" s="75"/>
      <c r="C328" s="130"/>
      <c r="D328" s="12"/>
      <c r="E328" s="131"/>
      <c r="F328" s="131"/>
    </row>
    <row r="329" spans="1:6" s="86" customFormat="1" ht="5.65" customHeight="1" x14ac:dyDescent="0.25">
      <c r="A329" s="74"/>
      <c r="B329" s="75"/>
      <c r="C329" s="130"/>
      <c r="D329" s="12"/>
      <c r="E329" s="131"/>
      <c r="F329" s="131" t="str">
        <f>IF(D329&gt;0,ROUND((E329*D329),2),"")</f>
        <v/>
      </c>
    </row>
    <row r="330" spans="1:6" x14ac:dyDescent="0.25">
      <c r="A330" s="71" t="s">
        <v>212</v>
      </c>
      <c r="B330" s="72" t="s">
        <v>213</v>
      </c>
      <c r="C330" s="128"/>
      <c r="D330" s="2"/>
      <c r="E330" s="129"/>
      <c r="F330" s="73" t="str">
        <f>IF(D330&gt;0,ROUND((E330*D330),2),"")</f>
        <v/>
      </c>
    </row>
    <row r="331" spans="1:6" s="86" customFormat="1" ht="5.65" customHeight="1" x14ac:dyDescent="0.25">
      <c r="A331" s="91"/>
      <c r="B331" s="24"/>
      <c r="C331" s="156"/>
      <c r="D331" s="20"/>
      <c r="E331" s="157"/>
      <c r="F331" s="157" t="str">
        <f>IF(D331&gt;0,ROUND((E331*D331),2),"")</f>
        <v/>
      </c>
    </row>
    <row r="332" spans="1:6" s="14" customFormat="1" ht="5.65" customHeight="1" x14ac:dyDescent="0.25">
      <c r="A332" s="74"/>
      <c r="B332" s="11"/>
      <c r="C332" s="130"/>
      <c r="D332" s="12"/>
      <c r="E332" s="131"/>
      <c r="F332" s="131" t="str">
        <f>IF(D332&gt;0,ROUND((E332*D332),2),"")</f>
        <v/>
      </c>
    </row>
    <row r="333" spans="1:6" s="14" customFormat="1" ht="30" x14ac:dyDescent="0.25">
      <c r="A333" s="63" t="s">
        <v>92</v>
      </c>
      <c r="B333" s="95" t="s">
        <v>214</v>
      </c>
      <c r="D333" s="4"/>
      <c r="E333" s="4"/>
      <c r="F333" s="4" t="str">
        <f>IF(D333&gt;0,ROUND((E333*D333),2),"")</f>
        <v/>
      </c>
    </row>
    <row r="334" spans="1:6" s="14" customFormat="1" x14ac:dyDescent="0.25">
      <c r="A334" s="63" t="s">
        <v>44</v>
      </c>
      <c r="B334" s="95" t="s">
        <v>215</v>
      </c>
      <c r="C334" s="14" t="s">
        <v>53</v>
      </c>
      <c r="D334" s="4">
        <v>6</v>
      </c>
      <c r="E334" s="4"/>
      <c r="F334" s="4"/>
    </row>
    <row r="335" spans="1:6" s="14" customFormat="1" x14ac:dyDescent="0.25">
      <c r="A335" s="63" t="s">
        <v>47</v>
      </c>
      <c r="B335" s="95" t="s">
        <v>216</v>
      </c>
      <c r="C335" s="14" t="s">
        <v>53</v>
      </c>
      <c r="D335" s="4">
        <v>3</v>
      </c>
      <c r="E335" s="4"/>
      <c r="F335" s="4"/>
    </row>
    <row r="336" spans="1:6" s="86" customFormat="1" ht="5.45" customHeight="1" x14ac:dyDescent="0.25">
      <c r="A336" s="91"/>
      <c r="B336" s="24"/>
      <c r="C336" s="156"/>
      <c r="D336" s="20"/>
      <c r="E336" s="157"/>
      <c r="F336" s="157"/>
    </row>
    <row r="337" spans="1:6" s="14" customFormat="1" ht="5.65" customHeight="1" x14ac:dyDescent="0.25">
      <c r="A337" s="74"/>
      <c r="B337" s="11"/>
      <c r="C337" s="130"/>
      <c r="D337" s="12"/>
      <c r="E337" s="131"/>
      <c r="F337" s="131"/>
    </row>
    <row r="338" spans="1:6" s="86" customFormat="1" ht="45" x14ac:dyDescent="0.25">
      <c r="A338" s="63" t="s">
        <v>49</v>
      </c>
      <c r="B338" s="13" t="s">
        <v>324</v>
      </c>
      <c r="C338" s="14" t="s">
        <v>53</v>
      </c>
      <c r="D338" s="4">
        <v>5</v>
      </c>
      <c r="E338" s="4"/>
      <c r="F338" s="4"/>
    </row>
    <row r="339" spans="1:6" s="86" customFormat="1" ht="5.65" customHeight="1" x14ac:dyDescent="0.25">
      <c r="A339" s="91"/>
      <c r="B339" s="24"/>
      <c r="C339" s="156"/>
      <c r="D339" s="20"/>
      <c r="E339" s="157"/>
      <c r="F339" s="157"/>
    </row>
    <row r="340" spans="1:6" s="14" customFormat="1" ht="5.65" customHeight="1" x14ac:dyDescent="0.25">
      <c r="A340" s="74"/>
      <c r="B340" s="11"/>
      <c r="C340" s="130"/>
      <c r="D340" s="12"/>
      <c r="E340" s="131"/>
      <c r="F340" s="131"/>
    </row>
    <row r="341" spans="1:6" s="14" customFormat="1" x14ac:dyDescent="0.25">
      <c r="A341" s="63" t="s">
        <v>51</v>
      </c>
      <c r="B341" s="13" t="s">
        <v>88</v>
      </c>
      <c r="C341" s="130" t="s">
        <v>89</v>
      </c>
      <c r="D341" s="166">
        <v>0.1</v>
      </c>
      <c r="E341" s="131"/>
      <c r="F341" s="4"/>
    </row>
    <row r="342" spans="1:6" s="86" customFormat="1" ht="5.65" customHeight="1" x14ac:dyDescent="0.25">
      <c r="A342" s="91"/>
      <c r="B342" s="24"/>
      <c r="C342" s="156"/>
      <c r="D342" s="20"/>
      <c r="E342" s="157"/>
      <c r="F342" s="157"/>
    </row>
    <row r="343" spans="1:6" s="14" customFormat="1" ht="5.65" customHeight="1" x14ac:dyDescent="0.25">
      <c r="A343" s="74"/>
      <c r="B343" s="11"/>
      <c r="C343" s="130"/>
      <c r="D343" s="12"/>
      <c r="E343" s="131"/>
      <c r="F343" s="131"/>
    </row>
    <row r="344" spans="1:6" s="86" customFormat="1" ht="16.5" customHeight="1" x14ac:dyDescent="0.25">
      <c r="A344" s="158"/>
      <c r="B344" s="159" t="s">
        <v>217</v>
      </c>
      <c r="C344" s="160"/>
      <c r="D344" s="16"/>
      <c r="E344" s="161"/>
      <c r="F344" s="162"/>
    </row>
    <row r="345" spans="1:6" s="86" customFormat="1" x14ac:dyDescent="0.25">
      <c r="A345" s="63"/>
      <c r="B345" s="90"/>
      <c r="C345" s="14"/>
      <c r="D345" s="4"/>
      <c r="E345" s="4"/>
      <c r="F345" s="4"/>
    </row>
    <row r="346" spans="1:6" s="86" customFormat="1" x14ac:dyDescent="0.25">
      <c r="A346" s="63"/>
      <c r="B346" s="90"/>
      <c r="C346" s="14"/>
      <c r="D346" s="4"/>
      <c r="E346" s="4"/>
      <c r="F346" s="4"/>
    </row>
    <row r="347" spans="1:6" x14ac:dyDescent="0.25">
      <c r="A347" s="71" t="s">
        <v>28</v>
      </c>
      <c r="B347" s="72" t="s">
        <v>29</v>
      </c>
      <c r="C347" s="128"/>
      <c r="D347" s="2"/>
      <c r="E347" s="129"/>
      <c r="F347" s="73"/>
    </row>
    <row r="348" spans="1:6" s="86" customFormat="1" ht="5.65" customHeight="1" x14ac:dyDescent="0.25">
      <c r="A348" s="91"/>
      <c r="B348" s="24"/>
      <c r="C348" s="156"/>
      <c r="D348" s="20"/>
      <c r="E348" s="157"/>
      <c r="F348" s="157"/>
    </row>
    <row r="349" spans="1:6" s="14" customFormat="1" ht="5.65" customHeight="1" x14ac:dyDescent="0.25">
      <c r="A349" s="74"/>
      <c r="B349" s="11"/>
      <c r="C349" s="130"/>
      <c r="D349" s="12"/>
      <c r="E349" s="131"/>
      <c r="F349" s="131"/>
    </row>
    <row r="350" spans="1:6" s="86" customFormat="1" ht="30" x14ac:dyDescent="0.25">
      <c r="A350" s="63" t="s">
        <v>92</v>
      </c>
      <c r="B350" s="13" t="s">
        <v>218</v>
      </c>
      <c r="C350" s="14" t="s">
        <v>86</v>
      </c>
      <c r="D350" s="4">
        <v>1</v>
      </c>
      <c r="E350" s="4"/>
      <c r="F350" s="4"/>
    </row>
    <row r="351" spans="1:6" s="86" customFormat="1" ht="5.65" customHeight="1" x14ac:dyDescent="0.25">
      <c r="A351" s="91"/>
      <c r="B351" s="24"/>
      <c r="C351" s="156"/>
      <c r="D351" s="20"/>
      <c r="E351" s="157"/>
      <c r="F351" s="157"/>
    </row>
    <row r="352" spans="1:6" s="14" customFormat="1" ht="5.65" customHeight="1" x14ac:dyDescent="0.25">
      <c r="A352" s="74"/>
      <c r="B352" s="11"/>
      <c r="C352" s="130"/>
      <c r="D352" s="12"/>
      <c r="E352" s="131"/>
      <c r="F352" s="131"/>
    </row>
    <row r="353" spans="1:6" s="86" customFormat="1" ht="75" x14ac:dyDescent="0.25">
      <c r="A353" s="63" t="s">
        <v>49</v>
      </c>
      <c r="B353" s="13" t="s">
        <v>219</v>
      </c>
      <c r="C353" s="14"/>
      <c r="D353" s="4"/>
      <c r="E353" s="4"/>
      <c r="F353" s="4"/>
    </row>
    <row r="354" spans="1:6" s="86" customFormat="1" x14ac:dyDescent="0.25">
      <c r="A354" s="63" t="s">
        <v>154</v>
      </c>
      <c r="B354" s="13" t="s">
        <v>220</v>
      </c>
      <c r="C354" s="14" t="s">
        <v>46</v>
      </c>
      <c r="D354" s="4">
        <v>34.6</v>
      </c>
      <c r="E354" s="4"/>
      <c r="F354" s="4"/>
    </row>
    <row r="355" spans="1:6" s="86" customFormat="1" x14ac:dyDescent="0.25">
      <c r="A355" s="63" t="s">
        <v>156</v>
      </c>
      <c r="B355" s="13" t="s">
        <v>221</v>
      </c>
      <c r="C355" s="14" t="s">
        <v>46</v>
      </c>
      <c r="D355" s="4">
        <v>1050.42</v>
      </c>
      <c r="E355" s="4"/>
      <c r="F355" s="4"/>
    </row>
    <row r="356" spans="1:6" s="86" customFormat="1" x14ac:dyDescent="0.25">
      <c r="A356" s="63" t="s">
        <v>222</v>
      </c>
      <c r="B356" s="13" t="s">
        <v>223</v>
      </c>
      <c r="C356" s="14" t="s">
        <v>53</v>
      </c>
      <c r="D356" s="4">
        <v>133</v>
      </c>
      <c r="E356" s="4"/>
      <c r="F356" s="4"/>
    </row>
    <row r="357" spans="1:6" s="86" customFormat="1" ht="5.65" customHeight="1" x14ac:dyDescent="0.25">
      <c r="A357" s="91"/>
      <c r="B357" s="24"/>
      <c r="C357" s="156"/>
      <c r="D357" s="20"/>
      <c r="E357" s="157"/>
      <c r="F357" s="157"/>
    </row>
    <row r="358" spans="1:6" s="14" customFormat="1" ht="5.65" customHeight="1" x14ac:dyDescent="0.25">
      <c r="A358" s="74"/>
      <c r="B358" s="11"/>
      <c r="C358" s="130"/>
      <c r="D358" s="12"/>
      <c r="E358" s="131"/>
      <c r="F358" s="131"/>
    </row>
    <row r="359" spans="1:6" s="86" customFormat="1" ht="30" x14ac:dyDescent="0.25">
      <c r="A359" s="63" t="s">
        <v>51</v>
      </c>
      <c r="B359" s="13" t="s">
        <v>775</v>
      </c>
      <c r="C359" s="14" t="s">
        <v>86</v>
      </c>
      <c r="D359" s="4">
        <v>1</v>
      </c>
      <c r="E359" s="4"/>
      <c r="F359" s="4"/>
    </row>
    <row r="360" spans="1:6" s="86" customFormat="1" ht="5.65" customHeight="1" x14ac:dyDescent="0.25">
      <c r="A360" s="91"/>
      <c r="B360" s="24"/>
      <c r="C360" s="156"/>
      <c r="D360" s="20"/>
      <c r="E360" s="157"/>
      <c r="F360" s="157"/>
    </row>
    <row r="361" spans="1:6" s="14" customFormat="1" ht="5.65" customHeight="1" x14ac:dyDescent="0.25">
      <c r="A361" s="74"/>
      <c r="B361" s="11"/>
      <c r="C361" s="130"/>
      <c r="D361" s="12"/>
      <c r="E361" s="131"/>
      <c r="F361" s="131"/>
    </row>
    <row r="362" spans="1:6" s="86" customFormat="1" ht="45" x14ac:dyDescent="0.25">
      <c r="A362" s="63" t="s">
        <v>54</v>
      </c>
      <c r="B362" s="13" t="s">
        <v>224</v>
      </c>
      <c r="C362" s="14"/>
      <c r="D362" s="4"/>
      <c r="E362" s="4"/>
      <c r="F362" s="4"/>
    </row>
    <row r="363" spans="1:6" s="86" customFormat="1" x14ac:dyDescent="0.25">
      <c r="A363" s="63"/>
      <c r="B363" s="13" t="s">
        <v>220</v>
      </c>
      <c r="C363" s="14" t="s">
        <v>46</v>
      </c>
      <c r="D363" s="4">
        <v>34.6</v>
      </c>
      <c r="E363" s="4"/>
      <c r="F363" s="4"/>
    </row>
    <row r="364" spans="1:6" s="86" customFormat="1" x14ac:dyDescent="0.25">
      <c r="A364" s="63"/>
      <c r="B364" s="13" t="s">
        <v>221</v>
      </c>
      <c r="C364" s="14" t="s">
        <v>46</v>
      </c>
      <c r="D364" s="4">
        <v>1050.42</v>
      </c>
      <c r="E364" s="4"/>
      <c r="F364" s="4"/>
    </row>
    <row r="365" spans="1:6" s="86" customFormat="1" ht="5.65" customHeight="1" x14ac:dyDescent="0.25">
      <c r="A365" s="91"/>
      <c r="B365" s="24"/>
      <c r="C365" s="156"/>
      <c r="D365" s="20"/>
      <c r="E365" s="157"/>
      <c r="F365" s="157"/>
    </row>
    <row r="366" spans="1:6" s="14" customFormat="1" ht="5.65" customHeight="1" x14ac:dyDescent="0.25">
      <c r="A366" s="74"/>
      <c r="B366" s="11"/>
      <c r="C366" s="130"/>
      <c r="D366" s="12"/>
      <c r="E366" s="131"/>
      <c r="F366" s="131"/>
    </row>
    <row r="367" spans="1:6" s="86" customFormat="1" ht="45" x14ac:dyDescent="0.25">
      <c r="A367" s="63" t="s">
        <v>56</v>
      </c>
      <c r="B367" s="13" t="s">
        <v>758</v>
      </c>
      <c r="C367" s="14"/>
      <c r="D367" s="4"/>
      <c r="E367" s="4"/>
      <c r="F367" s="4"/>
    </row>
    <row r="368" spans="1:6" s="86" customFormat="1" x14ac:dyDescent="0.25">
      <c r="A368" s="63"/>
      <c r="B368" s="13" t="s">
        <v>225</v>
      </c>
      <c r="C368" s="14" t="s">
        <v>53</v>
      </c>
      <c r="D368" s="4">
        <v>35</v>
      </c>
      <c r="E368" s="4"/>
      <c r="F368" s="4"/>
    </row>
    <row r="369" spans="1:6" s="86" customFormat="1" ht="5.65" customHeight="1" x14ac:dyDescent="0.25">
      <c r="A369" s="91"/>
      <c r="B369" s="24"/>
      <c r="C369" s="156"/>
      <c r="D369" s="20"/>
      <c r="E369" s="157"/>
      <c r="F369" s="157"/>
    </row>
    <row r="370" spans="1:6" s="14" customFormat="1" ht="5.65" customHeight="1" x14ac:dyDescent="0.25">
      <c r="A370" s="74"/>
      <c r="B370" s="11"/>
      <c r="C370" s="130"/>
      <c r="D370" s="12"/>
      <c r="E370" s="131"/>
      <c r="F370" s="131"/>
    </row>
    <row r="371" spans="1:6" s="86" customFormat="1" ht="45" x14ac:dyDescent="0.25">
      <c r="A371" s="63" t="s">
        <v>58</v>
      </c>
      <c r="B371" s="95" t="s">
        <v>226</v>
      </c>
      <c r="C371" s="14" t="s">
        <v>53</v>
      </c>
      <c r="D371" s="4">
        <v>96</v>
      </c>
      <c r="E371" s="4"/>
      <c r="F371" s="4"/>
    </row>
    <row r="372" spans="1:6" s="86" customFormat="1" ht="5.65" customHeight="1" x14ac:dyDescent="0.25">
      <c r="A372" s="91"/>
      <c r="B372" s="24"/>
      <c r="C372" s="156"/>
      <c r="D372" s="20"/>
      <c r="E372" s="157"/>
      <c r="F372" s="157"/>
    </row>
    <row r="373" spans="1:6" s="14" customFormat="1" ht="5.65" customHeight="1" x14ac:dyDescent="0.25">
      <c r="A373" s="74"/>
      <c r="B373" s="11"/>
      <c r="C373" s="130"/>
      <c r="D373" s="12"/>
      <c r="E373" s="131"/>
      <c r="F373" s="131"/>
    </row>
    <row r="374" spans="1:6" s="86" customFormat="1" ht="60" x14ac:dyDescent="0.25">
      <c r="A374" s="63" t="s">
        <v>60</v>
      </c>
      <c r="B374" s="13" t="s">
        <v>227</v>
      </c>
      <c r="C374" s="14"/>
      <c r="D374" s="4"/>
      <c r="E374" s="4"/>
      <c r="F374" s="4"/>
    </row>
    <row r="375" spans="1:6" s="86" customFormat="1" x14ac:dyDescent="0.25">
      <c r="A375" s="63" t="s">
        <v>228</v>
      </c>
      <c r="B375" s="13" t="s">
        <v>229</v>
      </c>
      <c r="C375" s="14" t="s">
        <v>53</v>
      </c>
      <c r="D375" s="4">
        <v>6</v>
      </c>
      <c r="E375" s="4"/>
      <c r="F375" s="4"/>
    </row>
    <row r="376" spans="1:6" s="86" customFormat="1" x14ac:dyDescent="0.25">
      <c r="A376" s="63" t="s">
        <v>230</v>
      </c>
      <c r="B376" s="13" t="s">
        <v>231</v>
      </c>
      <c r="C376" s="14" t="s">
        <v>53</v>
      </c>
      <c r="D376" s="4">
        <v>3</v>
      </c>
      <c r="E376" s="4"/>
      <c r="F376" s="4"/>
    </row>
    <row r="377" spans="1:6" s="86" customFormat="1" ht="5.65" customHeight="1" x14ac:dyDescent="0.25">
      <c r="A377" s="91"/>
      <c r="B377" s="24"/>
      <c r="C377" s="156"/>
      <c r="D377" s="20"/>
      <c r="E377" s="157"/>
      <c r="F377" s="157"/>
    </row>
    <row r="378" spans="1:6" s="14" customFormat="1" ht="5.65" customHeight="1" x14ac:dyDescent="0.25">
      <c r="A378" s="74"/>
      <c r="B378" s="11"/>
      <c r="C378" s="130"/>
      <c r="D378" s="12"/>
      <c r="E378" s="131"/>
      <c r="F378" s="131"/>
    </row>
    <row r="379" spans="1:6" s="86" customFormat="1" ht="30" x14ac:dyDescent="0.25">
      <c r="A379" s="63" t="s">
        <v>62</v>
      </c>
      <c r="B379" s="13" t="s">
        <v>232</v>
      </c>
      <c r="C379" s="14" t="s">
        <v>53</v>
      </c>
      <c r="D379" s="4">
        <v>5</v>
      </c>
      <c r="E379" s="4"/>
      <c r="F379" s="4"/>
    </row>
    <row r="380" spans="1:6" s="86" customFormat="1" ht="5.45" customHeight="1" x14ac:dyDescent="0.25">
      <c r="A380" s="63"/>
      <c r="B380" s="13"/>
      <c r="C380" s="14"/>
      <c r="D380" s="4"/>
      <c r="E380" s="4"/>
      <c r="F380" s="4"/>
    </row>
    <row r="381" spans="1:6" s="86" customFormat="1" ht="5.45" customHeight="1" x14ac:dyDescent="0.25">
      <c r="A381" s="63"/>
      <c r="B381" s="13"/>
      <c r="C381" s="14"/>
      <c r="D381" s="4"/>
      <c r="E381" s="4"/>
      <c r="F381" s="4"/>
    </row>
    <row r="382" spans="1:6" s="86" customFormat="1" ht="45" x14ac:dyDescent="0.25">
      <c r="A382" s="63" t="s">
        <v>64</v>
      </c>
      <c r="B382" s="13" t="s">
        <v>740</v>
      </c>
      <c r="C382" s="14" t="s">
        <v>86</v>
      </c>
      <c r="D382" s="4">
        <v>1</v>
      </c>
      <c r="E382" s="4"/>
      <c r="F382" s="4"/>
    </row>
    <row r="383" spans="1:6" s="86" customFormat="1" ht="5.65" customHeight="1" x14ac:dyDescent="0.25">
      <c r="A383" s="91"/>
      <c r="B383" s="24"/>
      <c r="C383" s="156"/>
      <c r="D383" s="20"/>
      <c r="E383" s="157"/>
      <c r="F383" s="157"/>
    </row>
    <row r="384" spans="1:6" s="14" customFormat="1" ht="5.65" customHeight="1" x14ac:dyDescent="0.25">
      <c r="A384" s="74"/>
      <c r="B384" s="11"/>
      <c r="C384" s="130"/>
      <c r="D384" s="12"/>
      <c r="E384" s="131"/>
      <c r="F384" s="131"/>
    </row>
    <row r="385" spans="1:6" s="86" customFormat="1" ht="80.25" customHeight="1" x14ac:dyDescent="0.25">
      <c r="A385" s="63" t="s">
        <v>67</v>
      </c>
      <c r="B385" s="13" t="s">
        <v>233</v>
      </c>
      <c r="C385" s="14" t="s">
        <v>53</v>
      </c>
      <c r="D385" s="4">
        <v>14</v>
      </c>
      <c r="E385" s="4"/>
      <c r="F385" s="4"/>
    </row>
    <row r="386" spans="1:6" s="86" customFormat="1" ht="5.65" customHeight="1" x14ac:dyDescent="0.25">
      <c r="A386" s="91"/>
      <c r="B386" s="24"/>
      <c r="C386" s="156"/>
      <c r="D386" s="20"/>
      <c r="E386" s="157"/>
      <c r="F386" s="157"/>
    </row>
    <row r="387" spans="1:6" s="14" customFormat="1" ht="5.65" customHeight="1" x14ac:dyDescent="0.25">
      <c r="A387" s="74"/>
      <c r="B387" s="11"/>
      <c r="C387" s="130"/>
      <c r="D387" s="12"/>
      <c r="E387" s="131"/>
      <c r="F387" s="131"/>
    </row>
    <row r="388" spans="1:6" s="86" customFormat="1" ht="30" x14ac:dyDescent="0.25">
      <c r="A388" s="63" t="s">
        <v>69</v>
      </c>
      <c r="B388" s="167" t="s">
        <v>234</v>
      </c>
      <c r="C388" s="14" t="s">
        <v>53</v>
      </c>
      <c r="D388" s="4">
        <v>14</v>
      </c>
      <c r="E388" s="4"/>
      <c r="F388" s="4"/>
    </row>
    <row r="389" spans="1:6" s="86" customFormat="1" ht="5.65" customHeight="1" x14ac:dyDescent="0.25">
      <c r="A389" s="91"/>
      <c r="B389" s="24"/>
      <c r="C389" s="156"/>
      <c r="D389" s="20"/>
      <c r="E389" s="157"/>
      <c r="F389" s="157"/>
    </row>
    <row r="390" spans="1:6" s="14" customFormat="1" ht="5.65" customHeight="1" x14ac:dyDescent="0.25">
      <c r="A390" s="74"/>
      <c r="B390" s="11"/>
      <c r="C390" s="130"/>
      <c r="D390" s="12"/>
      <c r="E390" s="131"/>
      <c r="F390" s="131"/>
    </row>
    <row r="391" spans="1:6" s="14" customFormat="1" ht="30" x14ac:dyDescent="0.25">
      <c r="A391" s="63" t="s">
        <v>71</v>
      </c>
      <c r="B391" s="13" t="s">
        <v>235</v>
      </c>
      <c r="C391" s="14" t="s">
        <v>46</v>
      </c>
      <c r="D391" s="4">
        <v>1048.52</v>
      </c>
      <c r="E391" s="4"/>
      <c r="F391" s="4"/>
    </row>
    <row r="392" spans="1:6" s="86" customFormat="1" ht="5.65" customHeight="1" x14ac:dyDescent="0.25">
      <c r="A392" s="91"/>
      <c r="B392" s="24"/>
      <c r="C392" s="156"/>
      <c r="D392" s="20"/>
      <c r="E392" s="157"/>
      <c r="F392" s="157"/>
    </row>
    <row r="393" spans="1:6" s="14" customFormat="1" ht="5.65" customHeight="1" x14ac:dyDescent="0.25">
      <c r="A393" s="74"/>
      <c r="B393" s="11"/>
      <c r="C393" s="130"/>
      <c r="D393" s="12"/>
      <c r="E393" s="131"/>
      <c r="F393" s="131"/>
    </row>
    <row r="394" spans="1:6" s="86" customFormat="1" x14ac:dyDescent="0.25">
      <c r="A394" s="63" t="s">
        <v>72</v>
      </c>
      <c r="B394" s="13" t="s">
        <v>236</v>
      </c>
      <c r="C394" s="14" t="s">
        <v>46</v>
      </c>
      <c r="D394" s="4">
        <v>1279</v>
      </c>
      <c r="E394" s="4"/>
      <c r="F394" s="4"/>
    </row>
    <row r="395" spans="1:6" s="86" customFormat="1" ht="5.65" customHeight="1" x14ac:dyDescent="0.25">
      <c r="A395" s="91"/>
      <c r="B395" s="24"/>
      <c r="C395" s="156"/>
      <c r="D395" s="20"/>
      <c r="E395" s="157"/>
      <c r="F395" s="157"/>
    </row>
    <row r="396" spans="1:6" s="14" customFormat="1" ht="5.65" customHeight="1" x14ac:dyDescent="0.25">
      <c r="A396" s="74"/>
      <c r="B396" s="11"/>
      <c r="C396" s="130"/>
      <c r="D396" s="12"/>
      <c r="E396" s="131"/>
      <c r="F396" s="131"/>
    </row>
    <row r="397" spans="1:6" s="86" customFormat="1" ht="30" x14ac:dyDescent="0.25">
      <c r="A397" s="63" t="s">
        <v>75</v>
      </c>
      <c r="B397" s="13" t="s">
        <v>237</v>
      </c>
      <c r="C397" s="14" t="s">
        <v>46</v>
      </c>
      <c r="D397" s="4">
        <v>1279</v>
      </c>
      <c r="E397" s="4"/>
      <c r="F397" s="4"/>
    </row>
    <row r="398" spans="1:6" s="86" customFormat="1" ht="5.65" customHeight="1" x14ac:dyDescent="0.25">
      <c r="A398" s="91"/>
      <c r="B398" s="24"/>
      <c r="C398" s="156"/>
      <c r="D398" s="20"/>
      <c r="E398" s="157"/>
      <c r="F398" s="157"/>
    </row>
    <row r="399" spans="1:6" s="14" customFormat="1" ht="5.65" customHeight="1" x14ac:dyDescent="0.25">
      <c r="A399" s="74"/>
      <c r="B399" s="11"/>
      <c r="C399" s="130"/>
      <c r="D399" s="12"/>
      <c r="E399" s="131"/>
      <c r="F399" s="131"/>
    </row>
    <row r="400" spans="1:6" s="86" customFormat="1" x14ac:dyDescent="0.25">
      <c r="A400" s="63" t="s">
        <v>78</v>
      </c>
      <c r="B400" s="13" t="s">
        <v>88</v>
      </c>
      <c r="C400" s="130" t="s">
        <v>89</v>
      </c>
      <c r="D400" s="166">
        <v>0.1</v>
      </c>
      <c r="E400" s="131"/>
      <c r="F400" s="4"/>
    </row>
    <row r="401" spans="1:6" s="86" customFormat="1" ht="5.65" customHeight="1" x14ac:dyDescent="0.25">
      <c r="A401" s="91"/>
      <c r="B401" s="24"/>
      <c r="C401" s="156"/>
      <c r="D401" s="20"/>
      <c r="E401" s="157"/>
      <c r="F401" s="157"/>
    </row>
    <row r="402" spans="1:6" s="14" customFormat="1" ht="5.65" customHeight="1" x14ac:dyDescent="0.25">
      <c r="A402" s="74"/>
      <c r="B402" s="11"/>
      <c r="C402" s="130"/>
      <c r="D402" s="12"/>
      <c r="E402" s="131"/>
      <c r="F402" s="131"/>
    </row>
    <row r="403" spans="1:6" s="14" customFormat="1" ht="15.75" customHeight="1" x14ac:dyDescent="0.25">
      <c r="A403" s="158"/>
      <c r="B403" s="159" t="s">
        <v>238</v>
      </c>
      <c r="C403" s="160"/>
      <c r="D403" s="16"/>
      <c r="E403" s="161"/>
      <c r="F403" s="162"/>
    </row>
    <row r="404" spans="1:6" s="86" customFormat="1" x14ac:dyDescent="0.25">
      <c r="A404" s="63"/>
      <c r="B404" s="90"/>
      <c r="C404" s="14"/>
      <c r="D404" s="4"/>
      <c r="E404" s="4"/>
      <c r="F404" s="4"/>
    </row>
    <row r="405" spans="1:6" x14ac:dyDescent="0.25">
      <c r="A405" s="71" t="s">
        <v>30</v>
      </c>
      <c r="B405" s="72" t="s">
        <v>31</v>
      </c>
      <c r="C405" s="128"/>
      <c r="D405" s="2"/>
      <c r="E405" s="129"/>
      <c r="F405" s="73"/>
    </row>
    <row r="406" spans="1:6" s="86" customFormat="1" ht="5.65" customHeight="1" x14ac:dyDescent="0.25">
      <c r="A406" s="91"/>
      <c r="B406" s="24"/>
      <c r="C406" s="156"/>
      <c r="D406" s="20"/>
      <c r="E406" s="157"/>
      <c r="F406" s="157"/>
    </row>
    <row r="407" spans="1:6" s="14" customFormat="1" ht="5.65" customHeight="1" x14ac:dyDescent="0.25">
      <c r="A407" s="74"/>
      <c r="B407" s="11"/>
      <c r="C407" s="130"/>
      <c r="D407" s="12"/>
      <c r="E407" s="131"/>
      <c r="F407" s="131"/>
    </row>
    <row r="408" spans="1:6" s="14" customFormat="1" x14ac:dyDescent="0.25">
      <c r="A408" s="63" t="s">
        <v>92</v>
      </c>
      <c r="B408" s="13" t="s">
        <v>239</v>
      </c>
      <c r="C408" s="14" t="s">
        <v>66</v>
      </c>
      <c r="D408" s="4">
        <v>24</v>
      </c>
      <c r="E408" s="4"/>
      <c r="F408" s="4"/>
    </row>
    <row r="409" spans="1:6" s="86" customFormat="1" ht="5.65" customHeight="1" x14ac:dyDescent="0.25">
      <c r="A409" s="91"/>
      <c r="B409" s="24"/>
      <c r="C409" s="156"/>
      <c r="D409" s="20"/>
      <c r="E409" s="157"/>
      <c r="F409" s="157"/>
    </row>
    <row r="410" spans="1:6" s="14" customFormat="1" ht="5.65" customHeight="1" x14ac:dyDescent="0.25">
      <c r="A410" s="74"/>
      <c r="B410" s="11"/>
      <c r="C410" s="130"/>
      <c r="D410" s="12"/>
      <c r="E410" s="131"/>
      <c r="F410" s="131"/>
    </row>
    <row r="411" spans="1:6" s="86" customFormat="1" ht="45" x14ac:dyDescent="0.25">
      <c r="A411" s="63" t="s">
        <v>49</v>
      </c>
      <c r="B411" s="13" t="s">
        <v>240</v>
      </c>
      <c r="C411" s="14" t="s">
        <v>66</v>
      </c>
      <c r="D411" s="4">
        <v>24</v>
      </c>
      <c r="E411" s="4"/>
      <c r="F411" s="4"/>
    </row>
    <row r="412" spans="1:6" s="86" customFormat="1" ht="5.65" customHeight="1" x14ac:dyDescent="0.25">
      <c r="A412" s="91"/>
      <c r="B412" s="24"/>
      <c r="C412" s="156"/>
      <c r="D412" s="20"/>
      <c r="E412" s="157"/>
      <c r="F412" s="157"/>
    </row>
    <row r="413" spans="1:6" s="14" customFormat="1" ht="5.65" customHeight="1" x14ac:dyDescent="0.25">
      <c r="A413" s="74"/>
      <c r="B413" s="11"/>
      <c r="C413" s="130"/>
      <c r="D413" s="12"/>
      <c r="E413" s="131"/>
      <c r="F413" s="131"/>
    </row>
    <row r="414" spans="1:6" s="86" customFormat="1" x14ac:dyDescent="0.25">
      <c r="A414" s="63" t="s">
        <v>51</v>
      </c>
      <c r="B414" s="13" t="s">
        <v>241</v>
      </c>
      <c r="C414" s="14" t="s">
        <v>53</v>
      </c>
      <c r="D414" s="4">
        <v>1</v>
      </c>
      <c r="E414" s="4"/>
      <c r="F414" s="4"/>
    </row>
    <row r="415" spans="1:6" s="86" customFormat="1" ht="5.65" customHeight="1" x14ac:dyDescent="0.25">
      <c r="A415" s="91"/>
      <c r="B415" s="24"/>
      <c r="C415" s="156"/>
      <c r="D415" s="20"/>
      <c r="E415" s="157"/>
      <c r="F415" s="157"/>
    </row>
    <row r="416" spans="1:6" s="14" customFormat="1" ht="5.65" customHeight="1" x14ac:dyDescent="0.25">
      <c r="A416" s="74"/>
      <c r="B416" s="11"/>
      <c r="C416" s="130"/>
      <c r="D416" s="12"/>
      <c r="E416" s="131"/>
      <c r="F416" s="131"/>
    </row>
    <row r="417" spans="1:6" s="14" customFormat="1" ht="60" x14ac:dyDescent="0.25">
      <c r="A417" s="63" t="s">
        <v>54</v>
      </c>
      <c r="B417" s="95" t="s">
        <v>242</v>
      </c>
      <c r="C417" s="14" t="s">
        <v>46</v>
      </c>
      <c r="D417" s="4">
        <v>1279</v>
      </c>
      <c r="E417" s="4"/>
      <c r="F417" s="4"/>
    </row>
    <row r="418" spans="1:6" s="86" customFormat="1" ht="5.65" customHeight="1" x14ac:dyDescent="0.25">
      <c r="A418" s="91"/>
      <c r="B418" s="24"/>
      <c r="C418" s="156"/>
      <c r="D418" s="20"/>
      <c r="E418" s="157"/>
      <c r="F418" s="157"/>
    </row>
    <row r="419" spans="1:6" s="14" customFormat="1" ht="5.65" customHeight="1" x14ac:dyDescent="0.25">
      <c r="A419" s="74"/>
      <c r="B419" s="11"/>
      <c r="C419" s="130"/>
      <c r="D419" s="12"/>
      <c r="E419" s="131"/>
      <c r="F419" s="131"/>
    </row>
    <row r="420" spans="1:6" s="86" customFormat="1" x14ac:dyDescent="0.25">
      <c r="A420" s="63" t="s">
        <v>56</v>
      </c>
      <c r="B420" s="95" t="s">
        <v>243</v>
      </c>
      <c r="C420" s="14" t="s">
        <v>53</v>
      </c>
      <c r="D420" s="4">
        <v>1</v>
      </c>
      <c r="E420" s="4"/>
      <c r="F420" s="4"/>
    </row>
    <row r="421" spans="1:6" s="86" customFormat="1" ht="5.65" customHeight="1" x14ac:dyDescent="0.25">
      <c r="A421" s="91"/>
      <c r="B421" s="24"/>
      <c r="C421" s="156"/>
      <c r="D421" s="20"/>
      <c r="E421" s="157"/>
      <c r="F421" s="157"/>
    </row>
    <row r="422" spans="1:6" s="14" customFormat="1" ht="5.65" customHeight="1" x14ac:dyDescent="0.25">
      <c r="A422" s="74"/>
      <c r="B422" s="11"/>
      <c r="C422" s="130"/>
      <c r="D422" s="12"/>
      <c r="E422" s="131"/>
      <c r="F422" s="131"/>
    </row>
    <row r="423" spans="1:6" s="86" customFormat="1" ht="30" x14ac:dyDescent="0.25">
      <c r="A423" s="63" t="s">
        <v>58</v>
      </c>
      <c r="B423" s="95" t="s">
        <v>244</v>
      </c>
      <c r="C423" s="14" t="s">
        <v>53</v>
      </c>
      <c r="D423" s="4">
        <v>1</v>
      </c>
      <c r="E423" s="4"/>
      <c r="F423" s="4"/>
    </row>
    <row r="424" spans="1:6" s="86" customFormat="1" ht="5.65" customHeight="1" x14ac:dyDescent="0.25">
      <c r="A424" s="91"/>
      <c r="B424" s="24"/>
      <c r="C424" s="156"/>
      <c r="D424" s="20"/>
      <c r="E424" s="157"/>
      <c r="F424" s="157"/>
    </row>
    <row r="425" spans="1:6" s="14" customFormat="1" ht="5.65" customHeight="1" x14ac:dyDescent="0.25">
      <c r="A425" s="74"/>
      <c r="B425" s="11"/>
      <c r="C425" s="130"/>
      <c r="D425" s="12"/>
      <c r="E425" s="131"/>
      <c r="F425" s="131"/>
    </row>
    <row r="426" spans="1:6" s="86" customFormat="1" ht="19.5" customHeight="1" x14ac:dyDescent="0.25">
      <c r="A426" s="158"/>
      <c r="B426" s="159" t="s">
        <v>245</v>
      </c>
      <c r="C426" s="160"/>
      <c r="D426" s="16"/>
      <c r="E426" s="161"/>
      <c r="F426" s="162"/>
    </row>
    <row r="427" spans="1:6" s="14" customFormat="1" x14ac:dyDescent="0.25">
      <c r="A427" s="63"/>
      <c r="D427" s="4"/>
      <c r="E427" s="4"/>
      <c r="F427" s="4"/>
    </row>
    <row r="428" spans="1:6" s="14" customFormat="1" x14ac:dyDescent="0.25">
      <c r="A428" s="63"/>
      <c r="D428" s="4"/>
      <c r="E428" s="4"/>
      <c r="F428" s="4"/>
    </row>
    <row r="429" spans="1:6" s="14" customFormat="1" x14ac:dyDescent="0.25">
      <c r="A429" s="63"/>
      <c r="D429" s="4"/>
      <c r="E429" s="4"/>
      <c r="F429" s="4"/>
    </row>
    <row r="430" spans="1:6" s="14" customFormat="1" x14ac:dyDescent="0.25">
      <c r="A430" s="63"/>
      <c r="D430" s="4"/>
      <c r="E430" s="4"/>
      <c r="F430" s="4"/>
    </row>
    <row r="431" spans="1:6" s="14" customFormat="1" x14ac:dyDescent="0.25">
      <c r="A431" s="63"/>
      <c r="D431" s="4"/>
      <c r="E431" s="4"/>
      <c r="F431" s="4"/>
    </row>
    <row r="432" spans="1:6" s="14" customFormat="1" x14ac:dyDescent="0.25">
      <c r="A432" s="63"/>
      <c r="D432" s="4"/>
      <c r="E432" s="4"/>
      <c r="F432" s="4"/>
    </row>
    <row r="433" spans="1:6" s="14" customFormat="1" x14ac:dyDescent="0.25">
      <c r="A433" s="63"/>
      <c r="D433" s="4"/>
      <c r="E433" s="4"/>
      <c r="F433" s="4"/>
    </row>
    <row r="434" spans="1:6" s="14" customFormat="1" x14ac:dyDescent="0.25">
      <c r="A434" s="63"/>
      <c r="D434" s="4"/>
      <c r="E434" s="4"/>
      <c r="F434" s="4"/>
    </row>
    <row r="435" spans="1:6" s="14" customFormat="1" x14ac:dyDescent="0.25">
      <c r="A435" s="63"/>
      <c r="D435" s="4"/>
      <c r="E435" s="4"/>
      <c r="F435" s="4"/>
    </row>
    <row r="436" spans="1:6" s="14" customFormat="1" x14ac:dyDescent="0.25">
      <c r="A436" s="63"/>
      <c r="D436" s="4"/>
      <c r="E436" s="4"/>
      <c r="F436" s="4"/>
    </row>
    <row r="437" spans="1:6" s="14" customFormat="1" x14ac:dyDescent="0.25">
      <c r="A437" s="63"/>
      <c r="D437" s="4"/>
      <c r="E437" s="4"/>
      <c r="F437" s="4"/>
    </row>
    <row r="438" spans="1:6" s="14" customFormat="1" x14ac:dyDescent="0.25">
      <c r="A438" s="63"/>
      <c r="D438" s="4"/>
      <c r="E438" s="4"/>
      <c r="F438" s="4"/>
    </row>
    <row r="439" spans="1:6" s="14" customFormat="1" x14ac:dyDescent="0.25">
      <c r="A439" s="63"/>
      <c r="D439" s="4"/>
      <c r="E439" s="4"/>
      <c r="F439" s="4"/>
    </row>
    <row r="440" spans="1:6" s="14" customFormat="1" x14ac:dyDescent="0.25">
      <c r="A440" s="63"/>
      <c r="D440" s="4"/>
      <c r="E440" s="4"/>
      <c r="F440" s="4"/>
    </row>
    <row r="441" spans="1:6" s="14" customFormat="1" x14ac:dyDescent="0.25">
      <c r="A441" s="63"/>
      <c r="D441" s="4"/>
      <c r="E441" s="4"/>
      <c r="F441" s="4"/>
    </row>
    <row r="442" spans="1:6" s="14" customFormat="1" x14ac:dyDescent="0.25">
      <c r="A442" s="63"/>
      <c r="D442" s="4"/>
      <c r="E442" s="4"/>
      <c r="F442" s="4"/>
    </row>
    <row r="443" spans="1:6" s="14" customFormat="1" x14ac:dyDescent="0.25">
      <c r="A443" s="63"/>
      <c r="D443" s="4"/>
      <c r="E443" s="4"/>
      <c r="F443" s="4"/>
    </row>
    <row r="444" spans="1:6" s="14" customFormat="1" x14ac:dyDescent="0.25">
      <c r="A444" s="63"/>
      <c r="D444" s="4"/>
      <c r="E444" s="4"/>
      <c r="F444" s="4"/>
    </row>
    <row r="445" spans="1:6" s="14" customFormat="1" x14ac:dyDescent="0.25">
      <c r="A445" s="63"/>
      <c r="D445" s="4"/>
      <c r="E445" s="4"/>
      <c r="F445" s="4"/>
    </row>
    <row r="446" spans="1:6" s="14" customFormat="1" x14ac:dyDescent="0.25">
      <c r="A446" s="63"/>
      <c r="D446" s="4"/>
      <c r="E446" s="4"/>
      <c r="F446" s="4"/>
    </row>
    <row r="447" spans="1:6" s="14" customFormat="1" x14ac:dyDescent="0.25">
      <c r="A447" s="63"/>
      <c r="D447" s="4"/>
      <c r="E447" s="4"/>
      <c r="F447" s="4"/>
    </row>
    <row r="448" spans="1:6" s="14" customFormat="1" x14ac:dyDescent="0.25">
      <c r="A448" s="63"/>
      <c r="D448" s="4"/>
      <c r="E448" s="4"/>
      <c r="F448" s="4"/>
    </row>
    <row r="449" spans="1:6" s="14" customFormat="1" x14ac:dyDescent="0.25">
      <c r="A449" s="63"/>
      <c r="D449" s="4"/>
      <c r="E449" s="4"/>
      <c r="F449" s="4"/>
    </row>
    <row r="450" spans="1:6" s="14" customFormat="1" x14ac:dyDescent="0.25">
      <c r="A450" s="63"/>
      <c r="D450" s="4"/>
      <c r="E450" s="4"/>
      <c r="F450" s="4"/>
    </row>
    <row r="451" spans="1:6" s="14" customFormat="1" x14ac:dyDescent="0.25">
      <c r="A451" s="63"/>
      <c r="D451" s="4"/>
      <c r="E451" s="4"/>
      <c r="F451" s="4"/>
    </row>
    <row r="452" spans="1:6" s="14" customFormat="1" x14ac:dyDescent="0.25">
      <c r="A452" s="63"/>
      <c r="D452" s="4"/>
      <c r="E452" s="4"/>
      <c r="F452" s="4"/>
    </row>
    <row r="453" spans="1:6" s="14" customFormat="1" x14ac:dyDescent="0.25">
      <c r="A453" s="63"/>
      <c r="D453" s="4"/>
      <c r="E453" s="4"/>
      <c r="F453" s="4"/>
    </row>
    <row r="454" spans="1:6" s="14" customFormat="1" x14ac:dyDescent="0.25">
      <c r="A454" s="63"/>
      <c r="D454" s="4"/>
      <c r="E454" s="4"/>
      <c r="F454" s="4"/>
    </row>
    <row r="455" spans="1:6" s="14" customFormat="1" x14ac:dyDescent="0.25">
      <c r="A455" s="63"/>
      <c r="D455" s="4"/>
      <c r="E455" s="4"/>
      <c r="F455" s="4"/>
    </row>
    <row r="456" spans="1:6" s="14" customFormat="1" x14ac:dyDescent="0.25">
      <c r="A456" s="63"/>
      <c r="D456" s="4"/>
      <c r="E456" s="4"/>
      <c r="F456" s="4"/>
    </row>
    <row r="457" spans="1:6" s="14" customFormat="1" x14ac:dyDescent="0.25">
      <c r="A457" s="63"/>
      <c r="D457" s="4"/>
      <c r="E457" s="4"/>
      <c r="F457" s="4"/>
    </row>
    <row r="458" spans="1:6" s="14" customFormat="1" x14ac:dyDescent="0.25">
      <c r="A458" s="63"/>
      <c r="D458" s="4"/>
      <c r="E458" s="4"/>
      <c r="F458" s="4"/>
    </row>
    <row r="459" spans="1:6" s="14" customFormat="1" x14ac:dyDescent="0.25">
      <c r="A459" s="63"/>
      <c r="D459" s="4"/>
      <c r="E459" s="4"/>
      <c r="F459" s="4"/>
    </row>
    <row r="460" spans="1:6" s="14" customFormat="1" x14ac:dyDescent="0.25">
      <c r="A460" s="63"/>
      <c r="D460" s="4"/>
      <c r="E460" s="4"/>
      <c r="F460" s="4"/>
    </row>
    <row r="461" spans="1:6" s="14" customFormat="1" x14ac:dyDescent="0.25">
      <c r="A461" s="63"/>
      <c r="D461" s="4"/>
      <c r="E461" s="4"/>
      <c r="F461" s="4"/>
    </row>
    <row r="462" spans="1:6" s="14" customFormat="1" x14ac:dyDescent="0.25">
      <c r="A462" s="63"/>
      <c r="D462" s="4"/>
      <c r="E462" s="4"/>
      <c r="F462" s="4"/>
    </row>
    <row r="463" spans="1:6" s="14" customFormat="1" x14ac:dyDescent="0.25">
      <c r="A463" s="63"/>
      <c r="D463" s="4"/>
      <c r="E463" s="4"/>
      <c r="F463" s="4"/>
    </row>
    <row r="464" spans="1:6" s="14" customFormat="1" x14ac:dyDescent="0.25">
      <c r="A464" s="63"/>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s="14" customFormat="1" x14ac:dyDescent="0.25">
      <c r="A748" s="63"/>
      <c r="D748" s="4"/>
      <c r="E748" s="4"/>
      <c r="F748" s="4"/>
    </row>
    <row r="749" spans="1:6" s="14" customFormat="1" x14ac:dyDescent="0.25">
      <c r="A749" s="63"/>
      <c r="D749" s="4"/>
      <c r="E749" s="4"/>
      <c r="F749" s="4"/>
    </row>
    <row r="750" spans="1:6" s="14" customFormat="1" x14ac:dyDescent="0.25">
      <c r="A750" s="63"/>
      <c r="D750" s="4"/>
      <c r="E750" s="4"/>
      <c r="F750" s="4"/>
    </row>
    <row r="751" spans="1:6" x14ac:dyDescent="0.25">
      <c r="D751" s="4"/>
      <c r="E751" s="4"/>
      <c r="F751" s="4"/>
    </row>
    <row r="752" spans="1:6" x14ac:dyDescent="0.25">
      <c r="D752" s="4"/>
      <c r="E752" s="4"/>
      <c r="F752" s="4"/>
    </row>
    <row r="753" spans="1:6" x14ac:dyDescent="0.25">
      <c r="D753" s="4"/>
      <c r="E753" s="4"/>
      <c r="F753" s="4"/>
    </row>
    <row r="754" spans="1:6" x14ac:dyDescent="0.25">
      <c r="D754" s="4"/>
      <c r="E754" s="4"/>
      <c r="F754" s="4"/>
    </row>
    <row r="755" spans="1:6" x14ac:dyDescent="0.25">
      <c r="D755" s="4"/>
      <c r="E755" s="4"/>
      <c r="F755" s="4"/>
    </row>
    <row r="756" spans="1:6" x14ac:dyDescent="0.25">
      <c r="D756" s="4"/>
      <c r="E756" s="4"/>
      <c r="F756" s="4"/>
    </row>
    <row r="757" spans="1:6" x14ac:dyDescent="0.25">
      <c r="D757" s="4"/>
      <c r="E757" s="4"/>
      <c r="F757" s="4"/>
    </row>
    <row r="758" spans="1:6" x14ac:dyDescent="0.25">
      <c r="D758" s="4"/>
      <c r="E758" s="4"/>
      <c r="F758" s="4"/>
    </row>
    <row r="759" spans="1:6" x14ac:dyDescent="0.25">
      <c r="A759" s="90"/>
      <c r="C759" s="7"/>
      <c r="D759" s="4"/>
      <c r="E759" s="4"/>
      <c r="F759" s="4"/>
    </row>
    <row r="760" spans="1:6" x14ac:dyDescent="0.25">
      <c r="A760" s="90"/>
      <c r="C760" s="7"/>
      <c r="D760" s="4"/>
      <c r="E760" s="4"/>
      <c r="F760" s="4"/>
    </row>
    <row r="761" spans="1:6" x14ac:dyDescent="0.25">
      <c r="A761" s="90"/>
      <c r="C761" s="7"/>
      <c r="D761" s="4"/>
      <c r="E761" s="4"/>
      <c r="F761" s="4"/>
    </row>
    <row r="762" spans="1:6" x14ac:dyDescent="0.25">
      <c r="A762" s="90"/>
      <c r="C762" s="7"/>
      <c r="D762" s="4"/>
      <c r="E762" s="4"/>
      <c r="F762" s="4"/>
    </row>
    <row r="763" spans="1:6" x14ac:dyDescent="0.25">
      <c r="A763" s="90"/>
      <c r="C763" s="7"/>
      <c r="D763" s="4"/>
      <c r="E763" s="4"/>
      <c r="F763" s="4"/>
    </row>
    <row r="764" spans="1:6" x14ac:dyDescent="0.25">
      <c r="A764" s="90"/>
      <c r="C764" s="7"/>
      <c r="D764" s="4"/>
      <c r="E764" s="4"/>
      <c r="F764" s="4"/>
    </row>
    <row r="765" spans="1:6" x14ac:dyDescent="0.25">
      <c r="A765" s="90"/>
      <c r="C765" s="7"/>
      <c r="D765" s="4"/>
      <c r="E765" s="4"/>
      <c r="F765" s="4"/>
    </row>
    <row r="766" spans="1:6" x14ac:dyDescent="0.25">
      <c r="A766" s="90"/>
      <c r="C766" s="7"/>
      <c r="D766" s="4"/>
      <c r="E766" s="4"/>
      <c r="F766" s="4"/>
    </row>
    <row r="767" spans="1:6" x14ac:dyDescent="0.25">
      <c r="A767" s="90"/>
      <c r="C767" s="7"/>
      <c r="D767" s="4"/>
      <c r="E767" s="4"/>
      <c r="F767" s="4"/>
    </row>
    <row r="768" spans="1:6" x14ac:dyDescent="0.25">
      <c r="A768" s="90"/>
      <c r="C768" s="7"/>
      <c r="D768" s="4"/>
      <c r="E768" s="4"/>
      <c r="F768" s="4"/>
    </row>
    <row r="769" spans="1:6" x14ac:dyDescent="0.25">
      <c r="A769" s="90"/>
      <c r="C769" s="7"/>
      <c r="D769" s="4"/>
      <c r="E769" s="4"/>
      <c r="F769" s="4"/>
    </row>
    <row r="770" spans="1:6" x14ac:dyDescent="0.25">
      <c r="A770" s="90"/>
      <c r="C770" s="7"/>
      <c r="D770" s="4"/>
      <c r="E770" s="4"/>
      <c r="F770" s="4"/>
    </row>
    <row r="771" spans="1:6" x14ac:dyDescent="0.25">
      <c r="A771" s="90"/>
      <c r="C771" s="7"/>
      <c r="D771" s="4"/>
      <c r="E771" s="4"/>
      <c r="F771" s="4"/>
    </row>
    <row r="772" spans="1:6" x14ac:dyDescent="0.25">
      <c r="A772" s="90"/>
      <c r="C772" s="7"/>
      <c r="D772" s="4"/>
      <c r="E772" s="4"/>
      <c r="F772" s="4"/>
    </row>
    <row r="773" spans="1:6" x14ac:dyDescent="0.25">
      <c r="A773" s="90"/>
      <c r="C773" s="7"/>
      <c r="D773" s="4"/>
      <c r="E773" s="4"/>
      <c r="F773" s="4"/>
    </row>
    <row r="774" spans="1:6" x14ac:dyDescent="0.25">
      <c r="A774" s="90"/>
      <c r="C774" s="7"/>
      <c r="D774" s="4"/>
      <c r="E774" s="4"/>
      <c r="F774" s="4"/>
    </row>
    <row r="775" spans="1:6" x14ac:dyDescent="0.25">
      <c r="A775" s="90"/>
      <c r="C775" s="7"/>
      <c r="D775" s="4"/>
      <c r="E775" s="4"/>
      <c r="F775" s="4"/>
    </row>
    <row r="776" spans="1:6" x14ac:dyDescent="0.25">
      <c r="A776" s="90"/>
      <c r="C776" s="7"/>
      <c r="D776" s="4"/>
      <c r="E776" s="4"/>
      <c r="F776" s="4"/>
    </row>
    <row r="777" spans="1:6" x14ac:dyDescent="0.25">
      <c r="A777" s="90"/>
      <c r="C777" s="7"/>
      <c r="D777" s="4"/>
      <c r="E777" s="4"/>
      <c r="F777" s="4"/>
    </row>
    <row r="778" spans="1:6" x14ac:dyDescent="0.25">
      <c r="A778" s="90"/>
      <c r="C778" s="7"/>
      <c r="D778" s="4"/>
      <c r="E778" s="4"/>
      <c r="F778" s="4"/>
    </row>
    <row r="779" spans="1:6" x14ac:dyDescent="0.25">
      <c r="A779" s="90"/>
      <c r="C779" s="7"/>
      <c r="D779" s="4"/>
      <c r="E779" s="4"/>
      <c r="F779" s="4"/>
    </row>
    <row r="780" spans="1:6" x14ac:dyDescent="0.25">
      <c r="A780" s="90"/>
      <c r="C780" s="7"/>
      <c r="D780" s="4"/>
      <c r="E780" s="4"/>
      <c r="F780" s="4"/>
    </row>
    <row r="781" spans="1:6" x14ac:dyDescent="0.25">
      <c r="A781" s="90"/>
      <c r="C781" s="7"/>
      <c r="D781" s="4"/>
      <c r="E781" s="4"/>
      <c r="F781" s="4"/>
    </row>
    <row r="782" spans="1:6" x14ac:dyDescent="0.25">
      <c r="A782" s="90"/>
      <c r="C782" s="7"/>
      <c r="D782" s="4"/>
      <c r="E782" s="4"/>
      <c r="F782" s="4"/>
    </row>
    <row r="783" spans="1:6" x14ac:dyDescent="0.25">
      <c r="A783" s="90"/>
      <c r="C783" s="7"/>
      <c r="D783" s="4"/>
      <c r="E783" s="4"/>
      <c r="F783" s="4"/>
    </row>
    <row r="784" spans="1:6" x14ac:dyDescent="0.25">
      <c r="A784" s="90"/>
      <c r="C784" s="7"/>
      <c r="D784" s="4"/>
      <c r="E784" s="4"/>
      <c r="F784" s="4"/>
    </row>
    <row r="785" spans="1:6" x14ac:dyDescent="0.25">
      <c r="A785" s="90"/>
      <c r="C785" s="7"/>
      <c r="D785" s="4"/>
      <c r="E785" s="4"/>
      <c r="F785" s="4"/>
    </row>
    <row r="786" spans="1:6" x14ac:dyDescent="0.25">
      <c r="A786" s="90"/>
      <c r="C786" s="7"/>
      <c r="D786" s="4"/>
      <c r="E786" s="4"/>
      <c r="F786" s="4"/>
    </row>
    <row r="787" spans="1:6" x14ac:dyDescent="0.25">
      <c r="A787" s="90"/>
      <c r="C787" s="7"/>
      <c r="D787" s="4"/>
      <c r="E787" s="4"/>
      <c r="F787" s="4"/>
    </row>
    <row r="788" spans="1:6" x14ac:dyDescent="0.25">
      <c r="A788" s="90"/>
      <c r="C788" s="7"/>
      <c r="D788" s="4"/>
      <c r="E788" s="4"/>
      <c r="F788" s="4"/>
    </row>
    <row r="789" spans="1:6" x14ac:dyDescent="0.25">
      <c r="A789" s="90"/>
      <c r="C789" s="7"/>
      <c r="D789" s="4"/>
      <c r="E789" s="4"/>
      <c r="F789" s="4"/>
    </row>
    <row r="790" spans="1:6" x14ac:dyDescent="0.25">
      <c r="A790" s="90"/>
      <c r="C790" s="7"/>
      <c r="D790" s="4"/>
      <c r="E790" s="4"/>
      <c r="F790" s="4"/>
    </row>
    <row r="791" spans="1:6" x14ac:dyDescent="0.25">
      <c r="A791" s="90"/>
      <c r="C791" s="7"/>
      <c r="D791" s="4"/>
      <c r="E791" s="4"/>
      <c r="F791" s="4"/>
    </row>
    <row r="792" spans="1:6" x14ac:dyDescent="0.25">
      <c r="A792" s="90"/>
      <c r="C792" s="7"/>
      <c r="D792" s="4"/>
      <c r="E792" s="4"/>
      <c r="F792" s="4"/>
    </row>
    <row r="793" spans="1:6" x14ac:dyDescent="0.25">
      <c r="A793" s="90"/>
      <c r="C793" s="7"/>
      <c r="D793" s="4"/>
      <c r="E793" s="4"/>
      <c r="F793" s="4"/>
    </row>
    <row r="794" spans="1:6" x14ac:dyDescent="0.25">
      <c r="A794" s="90"/>
      <c r="C794" s="7"/>
      <c r="D794" s="4"/>
      <c r="E794" s="4"/>
      <c r="F794" s="4"/>
    </row>
    <row r="795" spans="1:6" x14ac:dyDescent="0.25">
      <c r="A795" s="90"/>
      <c r="C795" s="7"/>
      <c r="D795" s="4"/>
      <c r="E795" s="4"/>
      <c r="F795" s="4"/>
    </row>
    <row r="796" spans="1:6" x14ac:dyDescent="0.25">
      <c r="A796" s="90"/>
      <c r="C796" s="7"/>
      <c r="D796" s="4"/>
      <c r="E796" s="4"/>
      <c r="F796" s="4"/>
    </row>
    <row r="797" spans="1:6" x14ac:dyDescent="0.25">
      <c r="A797" s="90"/>
      <c r="C797" s="7"/>
      <c r="D797" s="4"/>
      <c r="E797" s="4"/>
      <c r="F797" s="4"/>
    </row>
    <row r="798" spans="1:6" x14ac:dyDescent="0.25">
      <c r="A798" s="90"/>
      <c r="C798" s="7"/>
      <c r="D798" s="4"/>
      <c r="E798" s="4"/>
      <c r="F798" s="4"/>
    </row>
    <row r="799" spans="1:6" x14ac:dyDescent="0.25">
      <c r="A799" s="90"/>
      <c r="C799" s="7"/>
      <c r="D799" s="4"/>
      <c r="E799" s="4"/>
      <c r="F799" s="4"/>
    </row>
    <row r="800" spans="1:6" x14ac:dyDescent="0.25">
      <c r="A800" s="90"/>
      <c r="C800" s="7"/>
      <c r="D800" s="4"/>
      <c r="E800" s="4"/>
      <c r="F800" s="4"/>
    </row>
    <row r="801" spans="1:6" x14ac:dyDescent="0.25">
      <c r="A801" s="90"/>
      <c r="C801" s="7"/>
      <c r="D801" s="4"/>
      <c r="E801" s="4"/>
      <c r="F801" s="4"/>
    </row>
    <row r="802" spans="1:6" x14ac:dyDescent="0.25">
      <c r="A802" s="90"/>
      <c r="C802" s="7"/>
      <c r="D802" s="4"/>
      <c r="E802" s="4"/>
      <c r="F802" s="4"/>
    </row>
    <row r="803" spans="1:6" x14ac:dyDescent="0.25">
      <c r="A803" s="90"/>
      <c r="C803" s="7"/>
      <c r="D803" s="4"/>
      <c r="E803" s="4"/>
      <c r="F803" s="4"/>
    </row>
    <row r="804" spans="1:6" x14ac:dyDescent="0.25">
      <c r="A804" s="90"/>
      <c r="C804" s="7"/>
      <c r="D804" s="4"/>
      <c r="E804" s="4"/>
      <c r="F804" s="4"/>
    </row>
    <row r="805" spans="1:6" x14ac:dyDescent="0.25">
      <c r="A805" s="90"/>
      <c r="C805" s="7"/>
      <c r="D805" s="4"/>
      <c r="E805" s="4"/>
      <c r="F805" s="4"/>
    </row>
    <row r="806" spans="1:6" x14ac:dyDescent="0.25">
      <c r="A806" s="90"/>
      <c r="C806" s="7"/>
      <c r="D806" s="4"/>
      <c r="E806" s="4"/>
      <c r="F806" s="4"/>
    </row>
    <row r="807" spans="1:6" x14ac:dyDescent="0.25">
      <c r="A807" s="90"/>
      <c r="C807" s="7"/>
      <c r="D807" s="4"/>
      <c r="E807" s="4"/>
      <c r="F807" s="4"/>
    </row>
    <row r="808" spans="1:6" x14ac:dyDescent="0.25">
      <c r="A808" s="90"/>
      <c r="C808" s="7"/>
      <c r="D808" s="4"/>
      <c r="E808" s="4"/>
      <c r="F808" s="4"/>
    </row>
    <row r="809" spans="1:6" x14ac:dyDescent="0.25">
      <c r="A809" s="90"/>
      <c r="C809" s="7"/>
      <c r="D809" s="4"/>
      <c r="E809" s="4"/>
      <c r="F809" s="4"/>
    </row>
    <row r="810" spans="1:6" x14ac:dyDescent="0.25">
      <c r="A810" s="90"/>
      <c r="C810" s="7"/>
      <c r="D810" s="4"/>
      <c r="E810" s="4"/>
      <c r="F810" s="4"/>
    </row>
    <row r="811" spans="1:6" x14ac:dyDescent="0.25">
      <c r="A811" s="90"/>
      <c r="C811" s="7"/>
      <c r="D811" s="4"/>
      <c r="E811" s="4"/>
      <c r="F811" s="4"/>
    </row>
    <row r="812" spans="1:6" x14ac:dyDescent="0.25">
      <c r="A812" s="90"/>
      <c r="C812" s="7"/>
      <c r="D812" s="4"/>
      <c r="E812" s="4"/>
      <c r="F812" s="4"/>
    </row>
    <row r="813" spans="1:6" x14ac:dyDescent="0.25">
      <c r="A813" s="90"/>
      <c r="C813" s="7"/>
      <c r="D813" s="4"/>
      <c r="E813" s="4"/>
      <c r="F813" s="4"/>
    </row>
    <row r="814" spans="1:6" x14ac:dyDescent="0.25">
      <c r="A814" s="90"/>
      <c r="C814" s="7"/>
      <c r="D814" s="4"/>
      <c r="E814" s="4"/>
      <c r="F814" s="4"/>
    </row>
    <row r="815" spans="1:6" x14ac:dyDescent="0.25">
      <c r="A815" s="90"/>
      <c r="C815" s="7"/>
      <c r="D815" s="4"/>
      <c r="E815" s="4"/>
      <c r="F815" s="4"/>
    </row>
    <row r="816" spans="1:6" x14ac:dyDescent="0.25">
      <c r="A816" s="90"/>
      <c r="C816" s="7"/>
      <c r="D816" s="4"/>
      <c r="E816" s="4"/>
      <c r="F816" s="4"/>
    </row>
    <row r="817" spans="1:6" x14ac:dyDescent="0.25">
      <c r="A817" s="90"/>
      <c r="C817" s="7"/>
      <c r="D817" s="4"/>
      <c r="E817" s="4"/>
      <c r="F817" s="4"/>
    </row>
    <row r="818" spans="1:6" x14ac:dyDescent="0.25">
      <c r="A818" s="90"/>
      <c r="C818" s="7"/>
      <c r="D818" s="4"/>
      <c r="E818" s="4"/>
      <c r="F818" s="4"/>
    </row>
    <row r="819" spans="1:6" x14ac:dyDescent="0.25">
      <c r="A819" s="90"/>
      <c r="C819" s="7"/>
      <c r="D819" s="4"/>
      <c r="E819" s="4"/>
      <c r="F819" s="4"/>
    </row>
    <row r="820" spans="1:6" x14ac:dyDescent="0.25">
      <c r="A820" s="90"/>
      <c r="C820" s="7"/>
      <c r="D820" s="4"/>
      <c r="E820" s="4"/>
      <c r="F820" s="4"/>
    </row>
    <row r="821" spans="1:6" x14ac:dyDescent="0.25">
      <c r="A821" s="90"/>
      <c r="C821" s="7"/>
      <c r="D821" s="4"/>
      <c r="E821" s="4"/>
      <c r="F821" s="4"/>
    </row>
    <row r="822" spans="1:6" x14ac:dyDescent="0.25">
      <c r="A822" s="90"/>
      <c r="C822" s="7"/>
      <c r="D822" s="4"/>
      <c r="E822" s="4"/>
      <c r="F822" s="4"/>
    </row>
    <row r="823" spans="1:6" x14ac:dyDescent="0.25">
      <c r="A823" s="90"/>
      <c r="C823" s="7"/>
      <c r="D823" s="4"/>
      <c r="E823" s="4"/>
      <c r="F823" s="4"/>
    </row>
    <row r="824" spans="1:6" x14ac:dyDescent="0.25">
      <c r="A824" s="90"/>
      <c r="C824" s="7"/>
      <c r="D824" s="4"/>
      <c r="E824" s="4"/>
      <c r="F824" s="4"/>
    </row>
    <row r="825" spans="1:6" x14ac:dyDescent="0.25">
      <c r="A825" s="90"/>
      <c r="C825" s="7"/>
      <c r="D825" s="4"/>
      <c r="E825" s="4"/>
      <c r="F825" s="4"/>
    </row>
    <row r="826" spans="1:6" x14ac:dyDescent="0.25">
      <c r="A826" s="90"/>
      <c r="C826" s="7"/>
      <c r="D826" s="4"/>
      <c r="E826" s="4"/>
      <c r="F826" s="4"/>
    </row>
    <row r="827" spans="1:6" x14ac:dyDescent="0.25">
      <c r="A827" s="90"/>
      <c r="C827" s="7"/>
      <c r="D827" s="4"/>
      <c r="E827" s="4"/>
      <c r="F827" s="4"/>
    </row>
    <row r="828" spans="1:6" x14ac:dyDescent="0.25">
      <c r="A828" s="90"/>
      <c r="C828" s="7"/>
      <c r="D828" s="4"/>
      <c r="E828" s="4"/>
      <c r="F828" s="4"/>
    </row>
    <row r="829" spans="1:6" x14ac:dyDescent="0.25">
      <c r="A829" s="90"/>
      <c r="C829" s="7"/>
      <c r="D829" s="4"/>
      <c r="E829" s="4"/>
      <c r="F829" s="4"/>
    </row>
    <row r="830" spans="1:6" x14ac:dyDescent="0.25">
      <c r="A830" s="90"/>
      <c r="C830" s="7"/>
      <c r="D830" s="4"/>
      <c r="E830" s="4"/>
      <c r="F830" s="4"/>
    </row>
    <row r="831" spans="1:6" x14ac:dyDescent="0.25">
      <c r="A831" s="90"/>
      <c r="C831" s="7"/>
      <c r="D831" s="4"/>
      <c r="E831" s="4"/>
      <c r="F831" s="4"/>
    </row>
    <row r="832" spans="1:6" x14ac:dyDescent="0.25">
      <c r="A832" s="90"/>
      <c r="C832" s="7"/>
      <c r="D832" s="4"/>
      <c r="E832" s="4"/>
      <c r="F832" s="4"/>
    </row>
    <row r="833" spans="1:6" x14ac:dyDescent="0.25">
      <c r="A833" s="90"/>
      <c r="C833" s="7"/>
      <c r="D833" s="4"/>
      <c r="E833" s="4"/>
      <c r="F833" s="4"/>
    </row>
    <row r="834" spans="1:6" x14ac:dyDescent="0.25">
      <c r="A834" s="90"/>
      <c r="C834" s="7"/>
      <c r="D834" s="4"/>
      <c r="E834" s="4"/>
      <c r="F834" s="4"/>
    </row>
    <row r="835" spans="1:6" x14ac:dyDescent="0.25">
      <c r="A835" s="90"/>
      <c r="C835" s="7"/>
      <c r="D835" s="4"/>
      <c r="E835" s="4"/>
      <c r="F835" s="4"/>
    </row>
    <row r="836" spans="1:6" x14ac:dyDescent="0.25">
      <c r="A836" s="90"/>
      <c r="C836" s="7"/>
      <c r="D836" s="4"/>
      <c r="E836" s="4"/>
      <c r="F836" s="4"/>
    </row>
    <row r="837" spans="1:6" x14ac:dyDescent="0.25">
      <c r="A837" s="90"/>
      <c r="C837" s="7"/>
      <c r="D837" s="4"/>
      <c r="E837" s="4"/>
      <c r="F837" s="4"/>
    </row>
    <row r="838" spans="1:6" x14ac:dyDescent="0.25">
      <c r="A838" s="90"/>
      <c r="C838" s="7"/>
      <c r="D838" s="4"/>
      <c r="E838" s="4"/>
      <c r="F838" s="4"/>
    </row>
    <row r="839" spans="1:6" x14ac:dyDescent="0.25">
      <c r="A839" s="90"/>
      <c r="C839" s="7"/>
      <c r="D839" s="4"/>
      <c r="E839" s="4"/>
      <c r="F839" s="4"/>
    </row>
    <row r="840" spans="1:6" x14ac:dyDescent="0.25">
      <c r="A840" s="90"/>
      <c r="C840" s="7"/>
      <c r="D840" s="4"/>
      <c r="E840" s="4"/>
      <c r="F840" s="4"/>
    </row>
    <row r="841" spans="1:6" x14ac:dyDescent="0.25">
      <c r="A841" s="90"/>
      <c r="C841" s="7"/>
      <c r="D841" s="4"/>
      <c r="E841" s="4"/>
      <c r="F841" s="4"/>
    </row>
    <row r="842" spans="1:6" x14ac:dyDescent="0.25">
      <c r="A842" s="90"/>
      <c r="C842" s="7"/>
      <c r="D842" s="4"/>
      <c r="E842" s="4"/>
      <c r="F842" s="4"/>
    </row>
    <row r="843" spans="1:6" x14ac:dyDescent="0.25">
      <c r="A843" s="90"/>
      <c r="C843" s="7"/>
      <c r="D843" s="4"/>
      <c r="E843" s="4"/>
      <c r="F843" s="4"/>
    </row>
    <row r="844" spans="1:6" x14ac:dyDescent="0.25">
      <c r="A844" s="90"/>
      <c r="C844" s="7"/>
      <c r="D844" s="4"/>
      <c r="E844" s="4"/>
      <c r="F844" s="4"/>
    </row>
    <row r="845" spans="1:6" x14ac:dyDescent="0.25">
      <c r="A845" s="90"/>
      <c r="C845" s="7"/>
      <c r="D845" s="4"/>
      <c r="E845" s="4"/>
      <c r="F845" s="4"/>
    </row>
    <row r="846" spans="1:6" x14ac:dyDescent="0.25">
      <c r="A846" s="90"/>
      <c r="C846" s="7"/>
      <c r="D846" s="4"/>
      <c r="E846" s="4"/>
      <c r="F846" s="4"/>
    </row>
    <row r="847" spans="1:6" x14ac:dyDescent="0.25">
      <c r="A847" s="90"/>
      <c r="C847" s="7"/>
      <c r="D847" s="4"/>
      <c r="E847" s="4"/>
      <c r="F847" s="4"/>
    </row>
    <row r="848" spans="1:6" x14ac:dyDescent="0.25">
      <c r="A848" s="90"/>
      <c r="C848" s="7"/>
      <c r="D848" s="4"/>
      <c r="E848" s="4"/>
      <c r="F848" s="4"/>
    </row>
    <row r="849" spans="1:6" x14ac:dyDescent="0.25">
      <c r="A849" s="90"/>
      <c r="C849" s="7"/>
      <c r="D849" s="4"/>
      <c r="E849" s="4"/>
      <c r="F849" s="4"/>
    </row>
    <row r="850" spans="1:6" x14ac:dyDescent="0.25">
      <c r="A850" s="90"/>
      <c r="C850" s="7"/>
      <c r="D850" s="4"/>
      <c r="E850" s="4"/>
      <c r="F850" s="4"/>
    </row>
    <row r="851" spans="1:6" x14ac:dyDescent="0.25">
      <c r="A851" s="90"/>
      <c r="C851" s="7"/>
      <c r="D851" s="4"/>
      <c r="E851" s="4"/>
      <c r="F851" s="4"/>
    </row>
    <row r="852" spans="1:6" x14ac:dyDescent="0.25">
      <c r="A852" s="90"/>
      <c r="C852" s="7"/>
      <c r="D852" s="4"/>
      <c r="E852" s="4"/>
      <c r="F852" s="4"/>
    </row>
    <row r="853" spans="1:6" x14ac:dyDescent="0.25">
      <c r="A853" s="90"/>
      <c r="C853" s="7"/>
      <c r="D853" s="4"/>
      <c r="E853" s="4"/>
      <c r="F853" s="4"/>
    </row>
    <row r="854" spans="1:6" x14ac:dyDescent="0.25">
      <c r="A854" s="90"/>
      <c r="C854" s="7"/>
      <c r="D854" s="4"/>
      <c r="E854" s="4"/>
      <c r="F854" s="4"/>
    </row>
    <row r="855" spans="1:6" x14ac:dyDescent="0.25">
      <c r="A855" s="90"/>
      <c r="C855" s="7"/>
      <c r="D855" s="4"/>
      <c r="E855" s="4"/>
      <c r="F855" s="4"/>
    </row>
    <row r="856" spans="1:6" x14ac:dyDescent="0.25">
      <c r="A856" s="90"/>
      <c r="C856" s="7"/>
      <c r="D856" s="4"/>
      <c r="E856" s="4"/>
      <c r="F856" s="4"/>
    </row>
    <row r="857" spans="1:6" x14ac:dyDescent="0.25">
      <c r="A857" s="90"/>
      <c r="C857" s="7"/>
      <c r="D857" s="4"/>
      <c r="E857" s="4"/>
      <c r="F857" s="4"/>
    </row>
    <row r="858" spans="1:6" x14ac:dyDescent="0.25">
      <c r="A858" s="90"/>
      <c r="C858" s="7"/>
      <c r="D858" s="4"/>
      <c r="E858" s="4"/>
      <c r="F858" s="4"/>
    </row>
    <row r="859" spans="1:6" x14ac:dyDescent="0.25">
      <c r="A859" s="90"/>
      <c r="C859" s="7"/>
      <c r="D859" s="4"/>
      <c r="E859" s="4"/>
      <c r="F859" s="4"/>
    </row>
    <row r="860" spans="1:6" x14ac:dyDescent="0.25">
      <c r="A860" s="90"/>
      <c r="C860" s="7"/>
      <c r="D860" s="4"/>
      <c r="E860" s="4"/>
      <c r="F860" s="4"/>
    </row>
    <row r="861" spans="1:6" x14ac:dyDescent="0.25">
      <c r="A861" s="90"/>
      <c r="C861" s="7"/>
      <c r="D861" s="4"/>
      <c r="E861" s="4"/>
      <c r="F861" s="4"/>
    </row>
    <row r="862" spans="1:6" x14ac:dyDescent="0.25">
      <c r="A862" s="90"/>
      <c r="C862" s="7"/>
      <c r="D862" s="4"/>
      <c r="E862" s="4"/>
      <c r="F862" s="4"/>
    </row>
    <row r="863" spans="1:6" x14ac:dyDescent="0.25">
      <c r="A863" s="90"/>
      <c r="C863" s="7"/>
      <c r="D863" s="4"/>
      <c r="E863" s="4"/>
      <c r="F863" s="4"/>
    </row>
    <row r="864" spans="1:6" x14ac:dyDescent="0.25">
      <c r="A864" s="90"/>
      <c r="C864" s="7"/>
      <c r="D864" s="4"/>
      <c r="E864" s="4"/>
      <c r="F864" s="4"/>
    </row>
    <row r="865" spans="1:6" x14ac:dyDescent="0.25">
      <c r="A865" s="90"/>
      <c r="C865" s="7"/>
      <c r="D865" s="4"/>
      <c r="E865" s="4"/>
      <c r="F865" s="4"/>
    </row>
    <row r="866" spans="1:6" x14ac:dyDescent="0.25">
      <c r="A866" s="90"/>
      <c r="C866" s="7"/>
      <c r="D866" s="4"/>
      <c r="E866" s="4"/>
      <c r="F866" s="4"/>
    </row>
    <row r="867" spans="1:6" x14ac:dyDescent="0.25">
      <c r="A867" s="90"/>
      <c r="C867" s="7"/>
      <c r="D867" s="4"/>
      <c r="E867" s="4"/>
      <c r="F867" s="4"/>
    </row>
    <row r="868" spans="1:6" x14ac:dyDescent="0.25">
      <c r="A868" s="90"/>
      <c r="C868" s="7"/>
      <c r="D868" s="4"/>
      <c r="E868" s="4"/>
      <c r="F868" s="4"/>
    </row>
    <row r="869" spans="1:6" x14ac:dyDescent="0.25">
      <c r="A869" s="90"/>
      <c r="C869" s="7"/>
      <c r="D869" s="4"/>
      <c r="E869" s="4"/>
      <c r="F869" s="4"/>
    </row>
    <row r="870" spans="1:6" x14ac:dyDescent="0.25">
      <c r="A870" s="90"/>
      <c r="C870" s="7"/>
      <c r="D870" s="4"/>
      <c r="E870" s="4"/>
      <c r="F870" s="4"/>
    </row>
    <row r="871" spans="1:6" x14ac:dyDescent="0.25">
      <c r="A871" s="90"/>
      <c r="C871" s="7"/>
      <c r="D871" s="4"/>
      <c r="E871" s="4"/>
      <c r="F871" s="4"/>
    </row>
    <row r="872" spans="1:6" x14ac:dyDescent="0.25">
      <c r="A872" s="90"/>
      <c r="C872" s="7"/>
      <c r="D872" s="4"/>
      <c r="E872" s="4"/>
      <c r="F872" s="4"/>
    </row>
    <row r="873" spans="1:6" x14ac:dyDescent="0.25">
      <c r="A873" s="90"/>
      <c r="C873" s="7"/>
      <c r="D873" s="4"/>
      <c r="E873" s="4"/>
      <c r="F873" s="4"/>
    </row>
    <row r="874" spans="1:6" x14ac:dyDescent="0.25">
      <c r="A874" s="90"/>
      <c r="C874" s="7"/>
      <c r="D874" s="4"/>
      <c r="E874" s="4"/>
      <c r="F874" s="4"/>
    </row>
    <row r="875" spans="1:6" x14ac:dyDescent="0.25">
      <c r="A875" s="90"/>
      <c r="C875" s="7"/>
      <c r="D875" s="4"/>
      <c r="E875" s="4"/>
      <c r="F875" s="4"/>
    </row>
    <row r="876" spans="1:6" x14ac:dyDescent="0.25">
      <c r="A876" s="90"/>
      <c r="C876" s="7"/>
      <c r="D876" s="4"/>
      <c r="E876" s="4"/>
      <c r="F876" s="4"/>
    </row>
    <row r="877" spans="1:6" x14ac:dyDescent="0.25">
      <c r="A877" s="90"/>
      <c r="C877" s="7"/>
      <c r="D877" s="4"/>
      <c r="E877" s="4"/>
      <c r="F877" s="4"/>
    </row>
    <row r="878" spans="1:6" x14ac:dyDescent="0.25">
      <c r="A878" s="90"/>
      <c r="C878" s="7"/>
      <c r="D878" s="4"/>
      <c r="E878" s="4"/>
      <c r="F878" s="4"/>
    </row>
    <row r="879" spans="1:6" x14ac:dyDescent="0.25">
      <c r="A879" s="90"/>
      <c r="C879" s="7"/>
      <c r="D879" s="4"/>
      <c r="E879" s="4"/>
      <c r="F879" s="4"/>
    </row>
    <row r="880" spans="1:6" x14ac:dyDescent="0.25">
      <c r="A880" s="90"/>
      <c r="C880" s="7"/>
      <c r="D880" s="4"/>
      <c r="E880" s="4"/>
      <c r="F880" s="4"/>
    </row>
    <row r="881" spans="1:6" x14ac:dyDescent="0.25">
      <c r="A881" s="90"/>
      <c r="C881" s="7"/>
      <c r="D881" s="4"/>
      <c r="E881" s="4"/>
      <c r="F881" s="4"/>
    </row>
    <row r="882" spans="1:6" x14ac:dyDescent="0.25">
      <c r="A882" s="90"/>
      <c r="C882" s="7"/>
      <c r="D882" s="4"/>
      <c r="E882" s="4"/>
      <c r="F882" s="4"/>
    </row>
    <row r="883" spans="1:6" x14ac:dyDescent="0.25">
      <c r="A883" s="90"/>
      <c r="C883" s="7"/>
      <c r="D883" s="4"/>
      <c r="E883" s="4"/>
      <c r="F883" s="4"/>
    </row>
    <row r="884" spans="1:6" x14ac:dyDescent="0.25">
      <c r="A884" s="90"/>
      <c r="C884" s="7"/>
      <c r="D884" s="4"/>
      <c r="E884" s="4"/>
      <c r="F884" s="4"/>
    </row>
    <row r="885" spans="1:6" x14ac:dyDescent="0.25">
      <c r="A885" s="90"/>
      <c r="C885" s="7"/>
      <c r="D885" s="4"/>
      <c r="E885" s="4"/>
      <c r="F885" s="4"/>
    </row>
    <row r="886" spans="1:6" x14ac:dyDescent="0.25">
      <c r="A886" s="90"/>
      <c r="C886" s="7"/>
      <c r="D886" s="4"/>
      <c r="E886" s="4"/>
      <c r="F886" s="4"/>
    </row>
    <row r="887" spans="1:6" x14ac:dyDescent="0.25">
      <c r="A887" s="90"/>
      <c r="C887" s="7"/>
      <c r="D887" s="4"/>
      <c r="E887" s="4"/>
      <c r="F887" s="4"/>
    </row>
    <row r="888" spans="1:6" x14ac:dyDescent="0.25">
      <c r="A888" s="90"/>
      <c r="C888" s="7"/>
      <c r="D888" s="4"/>
      <c r="E888" s="4"/>
      <c r="F888" s="4"/>
    </row>
    <row r="889" spans="1:6" x14ac:dyDescent="0.25">
      <c r="A889" s="90"/>
      <c r="C889" s="7"/>
      <c r="D889" s="4"/>
      <c r="E889" s="4"/>
      <c r="F889" s="4"/>
    </row>
    <row r="890" spans="1:6" x14ac:dyDescent="0.25">
      <c r="A890" s="90"/>
      <c r="C890" s="7"/>
      <c r="D890" s="4"/>
      <c r="E890" s="4"/>
      <c r="F890" s="4"/>
    </row>
    <row r="891" spans="1:6" x14ac:dyDescent="0.25">
      <c r="A891" s="90"/>
      <c r="C891" s="7"/>
      <c r="D891" s="4"/>
      <c r="E891" s="4"/>
      <c r="F891" s="4"/>
    </row>
    <row r="892" spans="1:6" x14ac:dyDescent="0.25">
      <c r="A892" s="90"/>
      <c r="C892" s="7"/>
      <c r="D892" s="4"/>
      <c r="E892" s="4"/>
      <c r="F892" s="4"/>
    </row>
    <row r="893" spans="1:6" x14ac:dyDescent="0.25">
      <c r="A893" s="90"/>
      <c r="C893" s="7"/>
      <c r="D893" s="4"/>
      <c r="E893" s="4"/>
      <c r="F893" s="4"/>
    </row>
    <row r="894" spans="1:6" x14ac:dyDescent="0.25">
      <c r="A894" s="90"/>
      <c r="C894" s="7"/>
      <c r="D894" s="4"/>
      <c r="E894" s="4"/>
      <c r="F894" s="4"/>
    </row>
    <row r="895" spans="1:6" x14ac:dyDescent="0.25">
      <c r="A895" s="90"/>
      <c r="C895" s="7"/>
      <c r="D895" s="4"/>
      <c r="E895" s="4"/>
      <c r="F895" s="4"/>
    </row>
    <row r="896" spans="1:6" x14ac:dyDescent="0.25">
      <c r="A896" s="90"/>
      <c r="C896" s="7"/>
      <c r="D896" s="4"/>
      <c r="E896" s="4"/>
      <c r="F896" s="4"/>
    </row>
    <row r="897" spans="1:6" x14ac:dyDescent="0.25">
      <c r="A897" s="90"/>
      <c r="C897" s="7"/>
      <c r="D897" s="4"/>
      <c r="E897" s="4"/>
      <c r="F897" s="4"/>
    </row>
    <row r="898" spans="1:6" x14ac:dyDescent="0.25">
      <c r="A898" s="90"/>
      <c r="C898" s="7"/>
      <c r="D898" s="4"/>
      <c r="E898" s="4"/>
      <c r="F898" s="4"/>
    </row>
    <row r="899" spans="1:6" x14ac:dyDescent="0.25">
      <c r="A899" s="90"/>
      <c r="C899" s="7"/>
      <c r="D899" s="4"/>
      <c r="E899" s="4"/>
      <c r="F899" s="4"/>
    </row>
    <row r="900" spans="1:6" x14ac:dyDescent="0.25">
      <c r="A900" s="90"/>
      <c r="C900" s="7"/>
      <c r="D900" s="4"/>
      <c r="E900" s="4"/>
      <c r="F900" s="4"/>
    </row>
    <row r="901" spans="1:6" x14ac:dyDescent="0.25">
      <c r="A901" s="90"/>
      <c r="C901" s="7"/>
      <c r="D901" s="4"/>
      <c r="E901" s="4"/>
      <c r="F901" s="4"/>
    </row>
    <row r="902" spans="1:6" x14ac:dyDescent="0.25">
      <c r="A902" s="90"/>
      <c r="C902" s="7"/>
      <c r="D902" s="4"/>
      <c r="E902" s="4"/>
      <c r="F902" s="4"/>
    </row>
    <row r="903" spans="1:6" x14ac:dyDescent="0.25">
      <c r="A903" s="90"/>
      <c r="C903" s="7"/>
      <c r="D903" s="4"/>
      <c r="E903" s="4"/>
      <c r="F903" s="4"/>
    </row>
    <row r="904" spans="1:6" x14ac:dyDescent="0.25">
      <c r="A904" s="90"/>
      <c r="C904" s="7"/>
      <c r="D904" s="4"/>
      <c r="E904" s="4"/>
      <c r="F904" s="4"/>
    </row>
    <row r="905" spans="1:6" x14ac:dyDescent="0.25">
      <c r="A905" s="90"/>
      <c r="C905" s="7"/>
      <c r="D905" s="4"/>
      <c r="E905" s="4"/>
      <c r="F905" s="4"/>
    </row>
    <row r="906" spans="1:6" x14ac:dyDescent="0.25">
      <c r="A906" s="90"/>
      <c r="C906" s="7"/>
      <c r="D906" s="4"/>
      <c r="E906" s="4"/>
      <c r="F906" s="4"/>
    </row>
    <row r="907" spans="1:6" x14ac:dyDescent="0.25">
      <c r="A907" s="90"/>
      <c r="C907" s="7"/>
      <c r="D907" s="4"/>
      <c r="E907" s="4"/>
      <c r="F907" s="4"/>
    </row>
    <row r="908" spans="1:6" x14ac:dyDescent="0.25">
      <c r="A908" s="90"/>
      <c r="C908" s="7"/>
      <c r="D908" s="4"/>
      <c r="E908" s="4"/>
      <c r="F908" s="4"/>
    </row>
    <row r="909" spans="1:6" x14ac:dyDescent="0.25">
      <c r="A909" s="90"/>
      <c r="C909" s="7"/>
      <c r="D909" s="4"/>
      <c r="E909" s="4"/>
      <c r="F909" s="4"/>
    </row>
    <row r="910" spans="1:6" x14ac:dyDescent="0.25">
      <c r="A910" s="90"/>
      <c r="C910" s="7"/>
      <c r="D910" s="4"/>
      <c r="E910" s="4"/>
      <c r="F910" s="4"/>
    </row>
    <row r="911" spans="1:6" x14ac:dyDescent="0.25">
      <c r="A911" s="90"/>
      <c r="C911" s="7"/>
      <c r="D911" s="4"/>
      <c r="E911" s="4"/>
      <c r="F911" s="4"/>
    </row>
    <row r="912" spans="1:6" x14ac:dyDescent="0.25">
      <c r="A912" s="90"/>
      <c r="C912" s="7"/>
      <c r="D912" s="4"/>
      <c r="E912" s="4"/>
      <c r="F912" s="4"/>
    </row>
    <row r="913" spans="1:6" x14ac:dyDescent="0.25">
      <c r="A913" s="90"/>
      <c r="C913" s="7"/>
      <c r="D913" s="4"/>
      <c r="E913" s="4"/>
      <c r="F913" s="4"/>
    </row>
    <row r="914" spans="1:6" x14ac:dyDescent="0.25">
      <c r="A914" s="90"/>
      <c r="C914" s="7"/>
      <c r="D914" s="4"/>
      <c r="E914" s="4"/>
      <c r="F914" s="4"/>
    </row>
    <row r="915" spans="1:6" x14ac:dyDescent="0.25">
      <c r="A915" s="90"/>
      <c r="C915" s="7"/>
      <c r="D915" s="4"/>
      <c r="E915" s="4"/>
      <c r="F915" s="4"/>
    </row>
    <row r="916" spans="1:6" x14ac:dyDescent="0.25">
      <c r="A916" s="90"/>
      <c r="C916" s="7"/>
      <c r="D916" s="4"/>
      <c r="E916" s="4"/>
      <c r="F916" s="4"/>
    </row>
    <row r="917" spans="1:6" x14ac:dyDescent="0.25">
      <c r="A917" s="90"/>
      <c r="C917" s="7"/>
      <c r="D917" s="4"/>
      <c r="E917" s="4"/>
      <c r="F917" s="4"/>
    </row>
    <row r="918" spans="1:6" x14ac:dyDescent="0.25">
      <c r="A918" s="90"/>
      <c r="C918" s="7"/>
      <c r="D918" s="4"/>
      <c r="E918" s="4"/>
      <c r="F918" s="4"/>
    </row>
    <row r="919" spans="1:6" x14ac:dyDescent="0.25">
      <c r="A919" s="90"/>
      <c r="C919" s="7"/>
      <c r="D919" s="4"/>
      <c r="E919" s="4"/>
      <c r="F919" s="4"/>
    </row>
    <row r="920" spans="1:6" x14ac:dyDescent="0.25">
      <c r="A920" s="90"/>
      <c r="C920" s="7"/>
      <c r="D920" s="4"/>
      <c r="E920" s="4"/>
      <c r="F920" s="4"/>
    </row>
    <row r="921" spans="1:6" x14ac:dyDescent="0.25">
      <c r="A921" s="90"/>
      <c r="C921" s="7"/>
      <c r="D921" s="4"/>
      <c r="E921" s="4"/>
      <c r="F921" s="4"/>
    </row>
    <row r="922" spans="1:6" x14ac:dyDescent="0.25">
      <c r="A922" s="90"/>
      <c r="C922" s="7"/>
      <c r="D922" s="4"/>
      <c r="E922" s="4"/>
      <c r="F922" s="4"/>
    </row>
    <row r="923" spans="1:6" x14ac:dyDescent="0.25">
      <c r="A923" s="90"/>
      <c r="C923" s="7"/>
      <c r="D923" s="4"/>
      <c r="E923" s="4"/>
      <c r="F923" s="4"/>
    </row>
    <row r="924" spans="1:6" x14ac:dyDescent="0.25">
      <c r="A924" s="90"/>
      <c r="C924" s="7"/>
      <c r="D924" s="4"/>
      <c r="E924" s="4"/>
      <c r="F924" s="4"/>
    </row>
    <row r="925" spans="1:6" x14ac:dyDescent="0.25">
      <c r="A925" s="90"/>
      <c r="C925" s="7"/>
      <c r="D925" s="4"/>
      <c r="E925" s="4"/>
      <c r="F925" s="4"/>
    </row>
    <row r="926" spans="1:6" x14ac:dyDescent="0.25">
      <c r="A926" s="90"/>
      <c r="C926" s="7"/>
      <c r="D926" s="4"/>
      <c r="E926" s="4"/>
      <c r="F926" s="4"/>
    </row>
    <row r="927" spans="1:6" x14ac:dyDescent="0.25">
      <c r="A927" s="90"/>
      <c r="C927" s="7"/>
      <c r="D927" s="4"/>
      <c r="E927" s="4"/>
      <c r="F927" s="4"/>
    </row>
    <row r="928" spans="1:6" x14ac:dyDescent="0.25">
      <c r="A928" s="90"/>
      <c r="C928" s="7"/>
      <c r="D928" s="4"/>
      <c r="E928" s="4"/>
      <c r="F928" s="4"/>
    </row>
    <row r="929" spans="1:6" x14ac:dyDescent="0.25">
      <c r="A929" s="90"/>
      <c r="C929" s="7"/>
      <c r="D929" s="4"/>
      <c r="E929" s="4"/>
      <c r="F929" s="4"/>
    </row>
    <row r="930" spans="1:6" x14ac:dyDescent="0.25">
      <c r="A930" s="90"/>
      <c r="C930" s="7"/>
      <c r="D930" s="4"/>
      <c r="E930" s="4"/>
      <c r="F930" s="4"/>
    </row>
    <row r="931" spans="1:6" x14ac:dyDescent="0.25">
      <c r="A931" s="90"/>
      <c r="C931" s="7"/>
      <c r="D931" s="4"/>
      <c r="E931" s="4"/>
      <c r="F931" s="4"/>
    </row>
    <row r="932" spans="1:6" x14ac:dyDescent="0.25">
      <c r="A932" s="90"/>
      <c r="C932" s="7"/>
      <c r="D932" s="4"/>
      <c r="E932" s="4"/>
      <c r="F932" s="4"/>
    </row>
    <row r="933" spans="1:6" x14ac:dyDescent="0.25">
      <c r="A933" s="90"/>
      <c r="C933" s="7"/>
      <c r="D933" s="4"/>
      <c r="E933" s="4"/>
      <c r="F933" s="4"/>
    </row>
    <row r="934" spans="1:6" x14ac:dyDescent="0.25">
      <c r="A934" s="90"/>
      <c r="C934" s="7"/>
      <c r="D934" s="4"/>
      <c r="E934" s="4"/>
      <c r="F934" s="4"/>
    </row>
    <row r="935" spans="1:6" x14ac:dyDescent="0.25">
      <c r="A935" s="90"/>
      <c r="C935" s="7"/>
      <c r="D935" s="4"/>
      <c r="E935" s="4"/>
      <c r="F935" s="4"/>
    </row>
    <row r="936" spans="1:6" x14ac:dyDescent="0.25">
      <c r="A936" s="90"/>
      <c r="C936" s="7"/>
      <c r="D936" s="4"/>
      <c r="E936" s="4"/>
      <c r="F936" s="4"/>
    </row>
    <row r="937" spans="1:6" x14ac:dyDescent="0.25">
      <c r="A937" s="90"/>
      <c r="C937" s="7"/>
      <c r="D937" s="4"/>
      <c r="E937" s="4"/>
      <c r="F937" s="4"/>
    </row>
    <row r="938" spans="1:6" x14ac:dyDescent="0.25">
      <c r="A938" s="90"/>
      <c r="C938" s="7"/>
      <c r="D938" s="4"/>
      <c r="E938" s="4"/>
      <c r="F938" s="4"/>
    </row>
    <row r="939" spans="1:6" x14ac:dyDescent="0.25">
      <c r="A939" s="90"/>
      <c r="C939" s="7"/>
      <c r="D939" s="4"/>
      <c r="E939" s="4"/>
      <c r="F939" s="4"/>
    </row>
    <row r="940" spans="1:6" x14ac:dyDescent="0.25">
      <c r="A940" s="90"/>
      <c r="C940" s="7"/>
      <c r="D940" s="4"/>
      <c r="E940" s="4"/>
      <c r="F940" s="4"/>
    </row>
    <row r="941" spans="1:6" x14ac:dyDescent="0.25">
      <c r="A941" s="90"/>
      <c r="C941" s="7"/>
      <c r="D941" s="4"/>
      <c r="E941" s="4"/>
      <c r="F941" s="4"/>
    </row>
    <row r="942" spans="1:6" x14ac:dyDescent="0.25">
      <c r="A942" s="90"/>
      <c r="C942" s="7"/>
      <c r="D942" s="4"/>
      <c r="E942" s="4"/>
      <c r="F942" s="4"/>
    </row>
    <row r="943" spans="1:6" x14ac:dyDescent="0.25">
      <c r="A943" s="90"/>
      <c r="C943" s="7"/>
      <c r="D943" s="4"/>
      <c r="E943" s="4"/>
      <c r="F943" s="4"/>
    </row>
    <row r="944" spans="1:6" x14ac:dyDescent="0.25">
      <c r="A944" s="90"/>
      <c r="C944" s="7"/>
      <c r="D944" s="4"/>
      <c r="E944" s="4"/>
      <c r="F944" s="4"/>
    </row>
    <row r="945" spans="1:6" x14ac:dyDescent="0.25">
      <c r="A945" s="90"/>
      <c r="C945" s="7"/>
      <c r="D945" s="4"/>
      <c r="E945" s="4"/>
      <c r="F945" s="4"/>
    </row>
    <row r="946" spans="1:6" x14ac:dyDescent="0.25">
      <c r="A946" s="90"/>
      <c r="C946" s="7"/>
      <c r="D946" s="4"/>
      <c r="E946" s="4"/>
      <c r="F946" s="4"/>
    </row>
    <row r="947" spans="1:6" x14ac:dyDescent="0.25">
      <c r="A947" s="90"/>
      <c r="C947" s="7"/>
      <c r="D947" s="4"/>
      <c r="E947" s="4"/>
      <c r="F947" s="4"/>
    </row>
    <row r="948" spans="1:6" x14ac:dyDescent="0.25">
      <c r="A948" s="90"/>
      <c r="C948" s="7"/>
      <c r="D948" s="4"/>
      <c r="E948" s="4"/>
      <c r="F948" s="4"/>
    </row>
    <row r="949" spans="1:6" x14ac:dyDescent="0.25">
      <c r="A949" s="90"/>
      <c r="C949" s="7"/>
      <c r="D949" s="4"/>
      <c r="E949" s="4"/>
      <c r="F949" s="4"/>
    </row>
    <row r="950" spans="1:6" x14ac:dyDescent="0.25">
      <c r="A950" s="90"/>
      <c r="C950" s="7"/>
      <c r="D950" s="4"/>
      <c r="E950" s="4"/>
      <c r="F950" s="4"/>
    </row>
    <row r="951" spans="1:6" x14ac:dyDescent="0.25">
      <c r="A951" s="90"/>
      <c r="C951" s="7"/>
      <c r="D951" s="4"/>
      <c r="E951" s="4"/>
      <c r="F951" s="4"/>
    </row>
    <row r="952" spans="1:6" x14ac:dyDescent="0.25">
      <c r="A952" s="90"/>
      <c r="C952" s="7"/>
      <c r="D952" s="4"/>
      <c r="E952" s="4"/>
      <c r="F952" s="4"/>
    </row>
    <row r="953" spans="1:6" x14ac:dyDescent="0.25">
      <c r="A953" s="90"/>
      <c r="C953" s="7"/>
      <c r="D953" s="4"/>
      <c r="E953" s="4"/>
      <c r="F953" s="4"/>
    </row>
    <row r="954" spans="1:6" x14ac:dyDescent="0.25">
      <c r="A954" s="90"/>
      <c r="C954" s="7"/>
      <c r="D954" s="4"/>
      <c r="E954" s="4"/>
      <c r="F954" s="4"/>
    </row>
    <row r="955" spans="1:6" x14ac:dyDescent="0.25">
      <c r="A955" s="90"/>
      <c r="C955" s="7"/>
      <c r="D955" s="4"/>
      <c r="E955" s="4"/>
      <c r="F955" s="4"/>
    </row>
    <row r="956" spans="1:6" x14ac:dyDescent="0.25">
      <c r="A956" s="90"/>
      <c r="C956" s="7"/>
      <c r="D956" s="4"/>
      <c r="E956" s="4"/>
      <c r="F956" s="4"/>
    </row>
    <row r="957" spans="1:6" x14ac:dyDescent="0.25">
      <c r="A957" s="90"/>
      <c r="C957" s="7"/>
      <c r="D957" s="4"/>
      <c r="E957" s="4"/>
      <c r="F957" s="4"/>
    </row>
    <row r="958" spans="1:6" x14ac:dyDescent="0.25">
      <c r="A958" s="90"/>
      <c r="C958" s="7"/>
      <c r="D958" s="4"/>
      <c r="E958" s="4"/>
      <c r="F958" s="4"/>
    </row>
    <row r="959" spans="1:6" x14ac:dyDescent="0.25">
      <c r="A959" s="90"/>
      <c r="C959" s="7"/>
      <c r="D959" s="4"/>
      <c r="E959" s="4"/>
      <c r="F959" s="4"/>
    </row>
    <row r="960" spans="1:6" x14ac:dyDescent="0.25">
      <c r="A960" s="90"/>
      <c r="C960" s="7"/>
      <c r="D960" s="4"/>
      <c r="E960" s="4"/>
      <c r="F960" s="4"/>
    </row>
    <row r="961" spans="1:6" x14ac:dyDescent="0.25">
      <c r="A961" s="90"/>
      <c r="C961" s="7"/>
      <c r="D961" s="4"/>
      <c r="E961" s="4"/>
      <c r="F961" s="4"/>
    </row>
    <row r="962" spans="1:6" x14ac:dyDescent="0.25">
      <c r="A962" s="90"/>
      <c r="C962" s="7"/>
      <c r="D962" s="4"/>
      <c r="E962" s="4"/>
      <c r="F962" s="4"/>
    </row>
    <row r="963" spans="1:6" x14ac:dyDescent="0.25">
      <c r="A963" s="90"/>
      <c r="C963" s="7"/>
      <c r="D963" s="4"/>
      <c r="E963" s="4"/>
      <c r="F963" s="4"/>
    </row>
    <row r="964" spans="1:6" x14ac:dyDescent="0.25">
      <c r="A964" s="90"/>
      <c r="C964" s="7"/>
      <c r="D964" s="4"/>
      <c r="E964" s="4"/>
      <c r="F964" s="4"/>
    </row>
    <row r="965" spans="1:6" x14ac:dyDescent="0.25">
      <c r="A965" s="90"/>
      <c r="C965" s="7"/>
      <c r="D965" s="4"/>
      <c r="E965" s="4"/>
      <c r="F965" s="4"/>
    </row>
    <row r="966" spans="1:6" x14ac:dyDescent="0.25">
      <c r="A966" s="90"/>
      <c r="C966" s="7"/>
      <c r="D966" s="4"/>
      <c r="E966" s="4"/>
      <c r="F966" s="4"/>
    </row>
    <row r="967" spans="1:6" x14ac:dyDescent="0.25">
      <c r="A967" s="90"/>
      <c r="C967" s="7"/>
      <c r="D967" s="4"/>
      <c r="E967" s="4"/>
      <c r="F967" s="4"/>
    </row>
    <row r="968" spans="1:6" x14ac:dyDescent="0.25">
      <c r="A968" s="90"/>
      <c r="C968" s="7"/>
      <c r="D968" s="4"/>
      <c r="E968" s="4"/>
      <c r="F968" s="4"/>
    </row>
    <row r="969" spans="1:6" x14ac:dyDescent="0.25">
      <c r="A969" s="90"/>
      <c r="C969" s="7"/>
      <c r="D969" s="4"/>
      <c r="E969" s="4"/>
      <c r="F969" s="4"/>
    </row>
    <row r="970" spans="1:6" x14ac:dyDescent="0.25">
      <c r="A970" s="90"/>
      <c r="C970" s="7"/>
      <c r="D970" s="4"/>
      <c r="E970" s="4"/>
      <c r="F970" s="4"/>
    </row>
    <row r="971" spans="1:6" x14ac:dyDescent="0.25">
      <c r="A971" s="90"/>
      <c r="C971" s="7"/>
      <c r="D971" s="4"/>
      <c r="E971" s="4"/>
      <c r="F971" s="4"/>
    </row>
    <row r="972" spans="1:6" x14ac:dyDescent="0.25">
      <c r="A972" s="90"/>
      <c r="C972" s="7"/>
      <c r="D972" s="4"/>
      <c r="E972" s="4"/>
      <c r="F972" s="4"/>
    </row>
    <row r="973" spans="1:6" x14ac:dyDescent="0.25">
      <c r="A973" s="90"/>
      <c r="C973" s="7"/>
      <c r="D973" s="4"/>
      <c r="E973" s="4"/>
      <c r="F973" s="4"/>
    </row>
    <row r="974" spans="1:6" x14ac:dyDescent="0.25">
      <c r="A974" s="90"/>
      <c r="C974" s="7"/>
      <c r="D974" s="4"/>
      <c r="E974" s="4"/>
      <c r="F974" s="4"/>
    </row>
    <row r="975" spans="1:6" x14ac:dyDescent="0.25">
      <c r="A975" s="90"/>
      <c r="C975" s="7"/>
      <c r="D975" s="4"/>
      <c r="E975" s="4"/>
      <c r="F975" s="4"/>
    </row>
    <row r="976" spans="1:6" x14ac:dyDescent="0.25">
      <c r="A976" s="90"/>
      <c r="C976" s="7"/>
      <c r="D976" s="4"/>
      <c r="E976" s="4"/>
      <c r="F976" s="4"/>
    </row>
    <row r="977" spans="1:6" x14ac:dyDescent="0.25">
      <c r="A977" s="90"/>
      <c r="C977" s="7"/>
      <c r="D977" s="4"/>
      <c r="E977" s="4"/>
      <c r="F977" s="4"/>
    </row>
    <row r="978" spans="1:6" x14ac:dyDescent="0.25">
      <c r="A978" s="90"/>
      <c r="C978" s="7"/>
      <c r="D978" s="4"/>
      <c r="E978" s="4"/>
      <c r="F978" s="4"/>
    </row>
    <row r="979" spans="1:6" x14ac:dyDescent="0.25">
      <c r="A979" s="90"/>
      <c r="C979" s="7"/>
      <c r="D979" s="4"/>
      <c r="E979" s="4"/>
      <c r="F979" s="4"/>
    </row>
    <row r="980" spans="1:6" x14ac:dyDescent="0.25">
      <c r="A980" s="90"/>
      <c r="C980" s="7"/>
      <c r="D980" s="4"/>
      <c r="E980" s="4"/>
      <c r="F980" s="4"/>
    </row>
    <row r="981" spans="1:6" x14ac:dyDescent="0.25">
      <c r="A981" s="90"/>
      <c r="C981" s="7"/>
      <c r="D981" s="4"/>
      <c r="E981" s="4"/>
      <c r="F981" s="4"/>
    </row>
    <row r="982" spans="1:6" x14ac:dyDescent="0.25">
      <c r="A982" s="90"/>
      <c r="C982" s="7"/>
      <c r="D982" s="4"/>
      <c r="E982" s="4"/>
      <c r="F982" s="4"/>
    </row>
    <row r="983" spans="1:6" x14ac:dyDescent="0.25">
      <c r="A983" s="90"/>
      <c r="C983" s="7"/>
      <c r="D983" s="4"/>
      <c r="E983" s="4"/>
      <c r="F983" s="4"/>
    </row>
    <row r="984" spans="1:6" x14ac:dyDescent="0.25">
      <c r="A984" s="90"/>
      <c r="C984" s="7"/>
      <c r="D984" s="4"/>
      <c r="E984" s="4"/>
      <c r="F984" s="4"/>
    </row>
    <row r="985" spans="1:6" x14ac:dyDescent="0.25">
      <c r="A985" s="90"/>
      <c r="C985" s="7"/>
      <c r="D985" s="4"/>
      <c r="E985" s="4"/>
      <c r="F985" s="4"/>
    </row>
    <row r="986" spans="1:6" x14ac:dyDescent="0.25">
      <c r="A986" s="90"/>
      <c r="C986" s="7"/>
      <c r="D986" s="4"/>
      <c r="E986" s="4"/>
      <c r="F986" s="4"/>
    </row>
    <row r="987" spans="1:6" x14ac:dyDescent="0.25">
      <c r="A987" s="90"/>
      <c r="C987" s="7"/>
      <c r="D987" s="4"/>
      <c r="E987" s="4"/>
      <c r="F987" s="4"/>
    </row>
    <row r="988" spans="1:6" x14ac:dyDescent="0.25">
      <c r="A988" s="90"/>
      <c r="C988" s="7"/>
      <c r="D988" s="4"/>
      <c r="E988" s="4"/>
      <c r="F988" s="4"/>
    </row>
    <row r="989" spans="1:6" x14ac:dyDescent="0.25">
      <c r="A989" s="90"/>
      <c r="C989" s="7"/>
      <c r="D989" s="4"/>
      <c r="E989" s="4"/>
      <c r="F989" s="4"/>
    </row>
    <row r="990" spans="1:6" x14ac:dyDescent="0.25">
      <c r="A990" s="90"/>
      <c r="C990" s="7"/>
      <c r="D990" s="4"/>
      <c r="E990" s="4"/>
      <c r="F990" s="4"/>
    </row>
    <row r="991" spans="1:6" x14ac:dyDescent="0.25">
      <c r="A991" s="90"/>
      <c r="C991" s="7"/>
      <c r="D991" s="4"/>
      <c r="E991" s="4"/>
      <c r="F991" s="4"/>
    </row>
    <row r="992" spans="1:6" x14ac:dyDescent="0.25">
      <c r="A992" s="90"/>
      <c r="C992" s="7"/>
      <c r="D992" s="4"/>
      <c r="E992" s="4"/>
      <c r="F992" s="4"/>
    </row>
    <row r="993" spans="1:6" x14ac:dyDescent="0.25">
      <c r="A993" s="90"/>
      <c r="C993" s="7"/>
      <c r="D993" s="4"/>
      <c r="E993" s="4"/>
      <c r="F993" s="4"/>
    </row>
    <row r="994" spans="1:6" x14ac:dyDescent="0.25">
      <c r="A994" s="90"/>
      <c r="C994" s="7"/>
      <c r="D994" s="4"/>
      <c r="E994" s="4"/>
      <c r="F994" s="4"/>
    </row>
    <row r="995" spans="1:6" x14ac:dyDescent="0.25">
      <c r="A995" s="90"/>
      <c r="C995" s="7"/>
      <c r="D995" s="4"/>
      <c r="E995" s="4"/>
      <c r="F995" s="4"/>
    </row>
    <row r="996" spans="1:6" x14ac:dyDescent="0.25">
      <c r="A996" s="90"/>
      <c r="C996" s="7"/>
      <c r="D996" s="4"/>
      <c r="E996" s="4"/>
      <c r="F996" s="4"/>
    </row>
    <row r="997" spans="1:6" x14ac:dyDescent="0.25">
      <c r="A997" s="90"/>
      <c r="C997" s="7"/>
      <c r="D997" s="4"/>
      <c r="E997" s="4"/>
      <c r="F997" s="4"/>
    </row>
    <row r="998" spans="1:6" x14ac:dyDescent="0.25">
      <c r="A998" s="90"/>
      <c r="C998" s="7"/>
      <c r="D998" s="4"/>
      <c r="E998" s="4"/>
      <c r="F998" s="4"/>
    </row>
    <row r="999" spans="1:6" x14ac:dyDescent="0.25">
      <c r="A999" s="90"/>
      <c r="C999" s="7"/>
      <c r="D999" s="4"/>
      <c r="E999" s="4"/>
      <c r="F999" s="4"/>
    </row>
    <row r="1000" spans="1:6" x14ac:dyDescent="0.25">
      <c r="A1000" s="90"/>
      <c r="C1000" s="7"/>
      <c r="D1000" s="4"/>
      <c r="E1000" s="4"/>
      <c r="F1000" s="4"/>
    </row>
    <row r="1001" spans="1:6" x14ac:dyDescent="0.25">
      <c r="A1001" s="90"/>
      <c r="C1001" s="7"/>
      <c r="D1001" s="4"/>
      <c r="E1001" s="4"/>
      <c r="F1001" s="4"/>
    </row>
    <row r="1002" spans="1:6" x14ac:dyDescent="0.25">
      <c r="A1002" s="90"/>
      <c r="C1002" s="7"/>
      <c r="D1002" s="4"/>
      <c r="E1002" s="4"/>
      <c r="F1002" s="4"/>
    </row>
    <row r="1003" spans="1:6" x14ac:dyDescent="0.25">
      <c r="A1003" s="90"/>
      <c r="C1003" s="7"/>
      <c r="D1003" s="4"/>
      <c r="E1003" s="4"/>
      <c r="F1003" s="4"/>
    </row>
    <row r="1004" spans="1:6" x14ac:dyDescent="0.25">
      <c r="A1004" s="90"/>
      <c r="C1004" s="7"/>
      <c r="D1004" s="4"/>
      <c r="E1004" s="4"/>
      <c r="F1004" s="4"/>
    </row>
    <row r="1005" spans="1:6" x14ac:dyDescent="0.25">
      <c r="A1005" s="90"/>
      <c r="C1005" s="7"/>
      <c r="D1005" s="4"/>
      <c r="E1005" s="4"/>
      <c r="F1005" s="4"/>
    </row>
    <row r="1006" spans="1:6" x14ac:dyDescent="0.25">
      <c r="A1006" s="90"/>
      <c r="C1006" s="7"/>
      <c r="D1006" s="4"/>
      <c r="E1006" s="4"/>
      <c r="F1006" s="4"/>
    </row>
    <row r="1007" spans="1:6" x14ac:dyDescent="0.25">
      <c r="A1007" s="90"/>
      <c r="C1007" s="7"/>
      <c r="D1007" s="4"/>
      <c r="E1007" s="4"/>
      <c r="F1007" s="4"/>
    </row>
    <row r="1008" spans="1:6" x14ac:dyDescent="0.25">
      <c r="A1008" s="90"/>
      <c r="C1008" s="7"/>
      <c r="D1008" s="4"/>
      <c r="E1008" s="4"/>
      <c r="F1008" s="4"/>
    </row>
    <row r="1009" spans="1:6" x14ac:dyDescent="0.25">
      <c r="A1009" s="90"/>
      <c r="C1009" s="7"/>
      <c r="D1009" s="4"/>
      <c r="E1009" s="4"/>
      <c r="F1009" s="4"/>
    </row>
    <row r="1010" spans="1:6" x14ac:dyDescent="0.25">
      <c r="A1010" s="90"/>
      <c r="C1010" s="7"/>
      <c r="D1010" s="4"/>
      <c r="E1010" s="4"/>
      <c r="F1010" s="4"/>
    </row>
    <row r="1011" spans="1:6" x14ac:dyDescent="0.25">
      <c r="A1011" s="90"/>
      <c r="C1011" s="7"/>
      <c r="D1011" s="4"/>
      <c r="E1011" s="4"/>
      <c r="F1011" s="4"/>
    </row>
    <row r="1012" spans="1:6" x14ac:dyDescent="0.25">
      <c r="A1012" s="90"/>
      <c r="C1012" s="7"/>
      <c r="D1012" s="4"/>
      <c r="E1012" s="4"/>
      <c r="F1012" s="4"/>
    </row>
    <row r="1013" spans="1:6" x14ac:dyDescent="0.25">
      <c r="A1013" s="90"/>
      <c r="C1013" s="7"/>
      <c r="D1013" s="4"/>
      <c r="E1013" s="4"/>
      <c r="F1013" s="4"/>
    </row>
    <row r="1014" spans="1:6" x14ac:dyDescent="0.25">
      <c r="A1014" s="90"/>
      <c r="C1014" s="7"/>
      <c r="D1014" s="4"/>
      <c r="E1014" s="4"/>
      <c r="F1014" s="4"/>
    </row>
    <row r="1015" spans="1:6" x14ac:dyDescent="0.25">
      <c r="A1015" s="90"/>
      <c r="C1015" s="7"/>
      <c r="D1015" s="4"/>
      <c r="E1015" s="4"/>
      <c r="F1015" s="4"/>
    </row>
    <row r="1016" spans="1:6" x14ac:dyDescent="0.25">
      <c r="A1016" s="90"/>
      <c r="C1016" s="7"/>
      <c r="D1016" s="4"/>
      <c r="E1016" s="4"/>
      <c r="F1016" s="4"/>
    </row>
    <row r="1017" spans="1:6" x14ac:dyDescent="0.25">
      <c r="A1017" s="90"/>
      <c r="C1017" s="7"/>
      <c r="D1017" s="4"/>
      <c r="E1017" s="4"/>
      <c r="F1017" s="4"/>
    </row>
    <row r="1018" spans="1:6" x14ac:dyDescent="0.25">
      <c r="A1018" s="90"/>
      <c r="C1018" s="7"/>
      <c r="D1018" s="4"/>
      <c r="E1018" s="4"/>
      <c r="F1018" s="4"/>
    </row>
    <row r="1019" spans="1:6" x14ac:dyDescent="0.25">
      <c r="A1019" s="90"/>
      <c r="C1019" s="7"/>
      <c r="D1019" s="4"/>
      <c r="E1019" s="4"/>
      <c r="F1019" s="4"/>
    </row>
    <row r="1020" spans="1:6" x14ac:dyDescent="0.25">
      <c r="A1020" s="90"/>
      <c r="C1020" s="7"/>
      <c r="D1020" s="4"/>
      <c r="E1020" s="4"/>
      <c r="F1020" s="4"/>
    </row>
    <row r="1021" spans="1:6" x14ac:dyDescent="0.25">
      <c r="A1021" s="90"/>
      <c r="C1021" s="7"/>
      <c r="D1021" s="4"/>
      <c r="E1021" s="4"/>
      <c r="F1021" s="4"/>
    </row>
    <row r="1022" spans="1:6" x14ac:dyDescent="0.25">
      <c r="A1022" s="90"/>
      <c r="C1022" s="7"/>
      <c r="D1022" s="4"/>
      <c r="E1022" s="4"/>
      <c r="F1022" s="4"/>
    </row>
    <row r="1023" spans="1:6" x14ac:dyDescent="0.25">
      <c r="A1023" s="90"/>
      <c r="C1023" s="7"/>
      <c r="D1023" s="4"/>
      <c r="E1023" s="4"/>
      <c r="F1023" s="4"/>
    </row>
    <row r="1024" spans="1:6" x14ac:dyDescent="0.25">
      <c r="A1024" s="90"/>
      <c r="C1024" s="7"/>
      <c r="D1024" s="4"/>
      <c r="E1024" s="4"/>
      <c r="F1024" s="4"/>
    </row>
    <row r="1025" spans="1:6" x14ac:dyDescent="0.25">
      <c r="A1025" s="90"/>
      <c r="C1025" s="7"/>
      <c r="D1025" s="4"/>
      <c r="E1025" s="4"/>
      <c r="F1025" s="4"/>
    </row>
    <row r="1026" spans="1:6" x14ac:dyDescent="0.25">
      <c r="A1026" s="90"/>
      <c r="C1026" s="7"/>
      <c r="D1026" s="4"/>
      <c r="E1026" s="4"/>
      <c r="F1026" s="4"/>
    </row>
    <row r="1027" spans="1:6" x14ac:dyDescent="0.25">
      <c r="A1027" s="90"/>
      <c r="C1027" s="7"/>
      <c r="D1027" s="4"/>
      <c r="E1027" s="4"/>
      <c r="F1027" s="4"/>
    </row>
    <row r="1028" spans="1:6" x14ac:dyDescent="0.25">
      <c r="A1028" s="90"/>
      <c r="C1028" s="7"/>
      <c r="D1028" s="4"/>
      <c r="E1028" s="4"/>
      <c r="F1028" s="4"/>
    </row>
    <row r="1029" spans="1:6" x14ac:dyDescent="0.25">
      <c r="A1029" s="90"/>
      <c r="C1029" s="7"/>
      <c r="D1029" s="4"/>
      <c r="E1029" s="4"/>
      <c r="F1029" s="4"/>
    </row>
    <row r="1030" spans="1:6" x14ac:dyDescent="0.25">
      <c r="A1030" s="90"/>
      <c r="C1030" s="7"/>
      <c r="D1030" s="4"/>
      <c r="E1030" s="4"/>
      <c r="F1030" s="4"/>
    </row>
    <row r="1031" spans="1:6" x14ac:dyDescent="0.25">
      <c r="A1031" s="90"/>
      <c r="C1031" s="7"/>
      <c r="D1031" s="4"/>
      <c r="E1031" s="4"/>
      <c r="F1031" s="4"/>
    </row>
    <row r="1032" spans="1:6" x14ac:dyDescent="0.25">
      <c r="A1032" s="90"/>
      <c r="C1032" s="7"/>
      <c r="D1032" s="4"/>
      <c r="E1032" s="4"/>
      <c r="F1032" s="4"/>
    </row>
    <row r="1033" spans="1:6" x14ac:dyDescent="0.25">
      <c r="A1033" s="90"/>
      <c r="C1033" s="7"/>
      <c r="D1033" s="4"/>
      <c r="E1033" s="4"/>
      <c r="F1033" s="4"/>
    </row>
    <row r="1034" spans="1:6" x14ac:dyDescent="0.25">
      <c r="A1034" s="90"/>
      <c r="C1034" s="7"/>
      <c r="D1034" s="4"/>
      <c r="E1034" s="4"/>
      <c r="F1034" s="4"/>
    </row>
    <row r="1035" spans="1:6" x14ac:dyDescent="0.25">
      <c r="A1035" s="90"/>
      <c r="C1035" s="7"/>
      <c r="D1035" s="4"/>
      <c r="E1035" s="4"/>
      <c r="F1035" s="4"/>
    </row>
    <row r="1036" spans="1:6" x14ac:dyDescent="0.25">
      <c r="A1036" s="90"/>
      <c r="C1036" s="7"/>
      <c r="D1036" s="4"/>
      <c r="E1036" s="4"/>
      <c r="F1036" s="4"/>
    </row>
    <row r="1037" spans="1:6" x14ac:dyDescent="0.25">
      <c r="A1037" s="90"/>
      <c r="C1037" s="7"/>
      <c r="D1037" s="4"/>
      <c r="E1037" s="4"/>
      <c r="F1037" s="4"/>
    </row>
    <row r="1038" spans="1:6" x14ac:dyDescent="0.25">
      <c r="A1038" s="90"/>
      <c r="C1038" s="7"/>
      <c r="D1038" s="4"/>
      <c r="E1038" s="4"/>
      <c r="F1038" s="4"/>
    </row>
    <row r="1039" spans="1:6" x14ac:dyDescent="0.25">
      <c r="A1039" s="90"/>
      <c r="C1039" s="7"/>
      <c r="D1039" s="4"/>
      <c r="E1039" s="4"/>
      <c r="F1039" s="4"/>
    </row>
    <row r="1040" spans="1:6" x14ac:dyDescent="0.25">
      <c r="A1040" s="90"/>
      <c r="C1040" s="7"/>
      <c r="D1040" s="4"/>
      <c r="E1040" s="4"/>
      <c r="F1040" s="4"/>
    </row>
    <row r="1041" spans="1:6" x14ac:dyDescent="0.25">
      <c r="A1041" s="90"/>
      <c r="C1041" s="7"/>
      <c r="D1041" s="4"/>
      <c r="E1041" s="4"/>
      <c r="F1041" s="4"/>
    </row>
    <row r="1042" spans="1:6" x14ac:dyDescent="0.25">
      <c r="A1042" s="90"/>
      <c r="C1042" s="7"/>
      <c r="D1042" s="4"/>
      <c r="E1042" s="4"/>
      <c r="F1042" s="4"/>
    </row>
    <row r="1043" spans="1:6" x14ac:dyDescent="0.25">
      <c r="A1043" s="90"/>
      <c r="C1043" s="7"/>
      <c r="D1043" s="4"/>
      <c r="E1043" s="4"/>
      <c r="F1043" s="4"/>
    </row>
    <row r="1044" spans="1:6" x14ac:dyDescent="0.25">
      <c r="A1044" s="90"/>
      <c r="C1044" s="7"/>
      <c r="D1044" s="4"/>
      <c r="E1044" s="4"/>
      <c r="F1044" s="4"/>
    </row>
    <row r="1045" spans="1:6" x14ac:dyDescent="0.25">
      <c r="A1045" s="90"/>
      <c r="C1045" s="7"/>
      <c r="D1045" s="4"/>
      <c r="E1045" s="4"/>
      <c r="F1045" s="4"/>
    </row>
    <row r="1046" spans="1:6" x14ac:dyDescent="0.25">
      <c r="A1046" s="90"/>
      <c r="C1046" s="7"/>
      <c r="D1046" s="4"/>
      <c r="E1046" s="4"/>
      <c r="F1046" s="4"/>
    </row>
    <row r="1047" spans="1:6" x14ac:dyDescent="0.25">
      <c r="A1047" s="90"/>
      <c r="C1047" s="7"/>
      <c r="D1047" s="4"/>
      <c r="E1047" s="4"/>
      <c r="F1047" s="4"/>
    </row>
    <row r="1048" spans="1:6" x14ac:dyDescent="0.25">
      <c r="A1048" s="90"/>
      <c r="C1048" s="7"/>
      <c r="D1048" s="4"/>
      <c r="E1048" s="4"/>
      <c r="F1048" s="4"/>
    </row>
    <row r="1049" spans="1:6" x14ac:dyDescent="0.25">
      <c r="A1049" s="90"/>
      <c r="C1049" s="7"/>
      <c r="D1049" s="4"/>
      <c r="E1049" s="4"/>
      <c r="F1049" s="4"/>
    </row>
    <row r="1050" spans="1:6" x14ac:dyDescent="0.25">
      <c r="A1050" s="90"/>
      <c r="C1050" s="7"/>
      <c r="D1050" s="4"/>
      <c r="E1050" s="4"/>
      <c r="F1050" s="4"/>
    </row>
    <row r="1051" spans="1:6" x14ac:dyDescent="0.25">
      <c r="A1051" s="90"/>
      <c r="C1051" s="7"/>
      <c r="D1051" s="4"/>
      <c r="E1051" s="4"/>
      <c r="F1051" s="4"/>
    </row>
    <row r="1052" spans="1:6" x14ac:dyDescent="0.25">
      <c r="A1052" s="90"/>
      <c r="C1052" s="7"/>
      <c r="D1052" s="4"/>
      <c r="E1052" s="4"/>
      <c r="F1052" s="4"/>
    </row>
    <row r="1053" spans="1:6" x14ac:dyDescent="0.25">
      <c r="A1053" s="90"/>
      <c r="C1053" s="7"/>
      <c r="D1053" s="4"/>
      <c r="E1053" s="4"/>
      <c r="F1053" s="4"/>
    </row>
    <row r="1054" spans="1:6" x14ac:dyDescent="0.25">
      <c r="A1054" s="90"/>
      <c r="C1054" s="7"/>
      <c r="D1054" s="4"/>
      <c r="E1054" s="4"/>
      <c r="F1054" s="4"/>
    </row>
    <row r="1055" spans="1:6" x14ac:dyDescent="0.25">
      <c r="A1055" s="90"/>
      <c r="C1055" s="7"/>
      <c r="D1055" s="4"/>
      <c r="E1055" s="4"/>
      <c r="F1055" s="4"/>
    </row>
    <row r="1056" spans="1:6" x14ac:dyDescent="0.25">
      <c r="A1056" s="90"/>
      <c r="C1056" s="7"/>
      <c r="D1056" s="4"/>
      <c r="E1056" s="4"/>
      <c r="F1056" s="4"/>
    </row>
    <row r="1057" spans="1:6" x14ac:dyDescent="0.25">
      <c r="A1057" s="90"/>
      <c r="C1057" s="7"/>
      <c r="D1057" s="4"/>
      <c r="E1057" s="4"/>
      <c r="F1057" s="4"/>
    </row>
    <row r="1058" spans="1:6" x14ac:dyDescent="0.25">
      <c r="A1058" s="90"/>
      <c r="C1058" s="7"/>
      <c r="D1058" s="4"/>
      <c r="E1058" s="4"/>
      <c r="F1058" s="4"/>
    </row>
    <row r="1059" spans="1:6" x14ac:dyDescent="0.25">
      <c r="A1059" s="90"/>
      <c r="C1059" s="7"/>
      <c r="D1059" s="4"/>
      <c r="E1059" s="4"/>
      <c r="F1059" s="4"/>
    </row>
    <row r="1060" spans="1:6" x14ac:dyDescent="0.25">
      <c r="A1060" s="90"/>
      <c r="C1060" s="7"/>
      <c r="D1060" s="4"/>
      <c r="E1060" s="4"/>
      <c r="F1060" s="4"/>
    </row>
    <row r="1061" spans="1:6" x14ac:dyDescent="0.25">
      <c r="A1061" s="90"/>
      <c r="C1061" s="7"/>
      <c r="D1061" s="4"/>
      <c r="E1061" s="4"/>
      <c r="F1061" s="4"/>
    </row>
    <row r="1062" spans="1:6" x14ac:dyDescent="0.25">
      <c r="A1062" s="90"/>
      <c r="C1062" s="7"/>
      <c r="D1062" s="4"/>
      <c r="E1062" s="4"/>
      <c r="F1062" s="4"/>
    </row>
    <row r="1063" spans="1:6" x14ac:dyDescent="0.25">
      <c r="A1063" s="90"/>
      <c r="C1063" s="7"/>
      <c r="D1063" s="4"/>
      <c r="E1063" s="4"/>
      <c r="F1063" s="4"/>
    </row>
    <row r="1064" spans="1:6" x14ac:dyDescent="0.25">
      <c r="A1064" s="90"/>
      <c r="C1064" s="7"/>
      <c r="D1064" s="4"/>
      <c r="E1064" s="4"/>
      <c r="F1064" s="4"/>
    </row>
    <row r="1065" spans="1:6" x14ac:dyDescent="0.25">
      <c r="A1065" s="90"/>
      <c r="C1065" s="7"/>
      <c r="D1065" s="4"/>
      <c r="E1065" s="4"/>
      <c r="F1065" s="4"/>
    </row>
    <row r="1066" spans="1:6" x14ac:dyDescent="0.25">
      <c r="A1066" s="90"/>
      <c r="C1066" s="7"/>
      <c r="D1066" s="4"/>
      <c r="E1066" s="4"/>
      <c r="F1066" s="4"/>
    </row>
    <row r="1067" spans="1:6" x14ac:dyDescent="0.25">
      <c r="A1067" s="90"/>
      <c r="C1067" s="7"/>
      <c r="D1067" s="4"/>
      <c r="E1067" s="4"/>
      <c r="F1067" s="4"/>
    </row>
    <row r="1068" spans="1:6" x14ac:dyDescent="0.25">
      <c r="A1068" s="90"/>
      <c r="C1068" s="7"/>
      <c r="D1068" s="4"/>
      <c r="E1068" s="4"/>
      <c r="F1068" s="4"/>
    </row>
    <row r="1069" spans="1:6" x14ac:dyDescent="0.25">
      <c r="A1069" s="90"/>
      <c r="C1069" s="7"/>
      <c r="D1069" s="4"/>
      <c r="E1069" s="4"/>
      <c r="F1069" s="4"/>
    </row>
    <row r="1070" spans="1:6" x14ac:dyDescent="0.25">
      <c r="A1070" s="90"/>
      <c r="C1070" s="7"/>
      <c r="D1070" s="4"/>
      <c r="E1070" s="4"/>
      <c r="F1070" s="4"/>
    </row>
    <row r="1071" spans="1:6" x14ac:dyDescent="0.25">
      <c r="A1071" s="90"/>
      <c r="C1071" s="7"/>
      <c r="D1071" s="4"/>
      <c r="E1071" s="4"/>
      <c r="F1071" s="4"/>
    </row>
    <row r="1072" spans="1:6" x14ac:dyDescent="0.25">
      <c r="A1072" s="90"/>
      <c r="C1072" s="7"/>
      <c r="D1072" s="4"/>
      <c r="E1072" s="4"/>
      <c r="F1072" s="4"/>
    </row>
    <row r="1073" spans="1:6" x14ac:dyDescent="0.25">
      <c r="A1073" s="90"/>
      <c r="C1073" s="7"/>
      <c r="D1073" s="4"/>
      <c r="E1073" s="4"/>
      <c r="F1073" s="4"/>
    </row>
    <row r="1074" spans="1:6" x14ac:dyDescent="0.25">
      <c r="A1074" s="90"/>
      <c r="C1074" s="7"/>
      <c r="D1074" s="4"/>
      <c r="E1074" s="4"/>
      <c r="F1074" s="4"/>
    </row>
    <row r="1075" spans="1:6" x14ac:dyDescent="0.25">
      <c r="A1075" s="90"/>
      <c r="C1075" s="7"/>
      <c r="D1075" s="4"/>
      <c r="E1075" s="4"/>
      <c r="F1075" s="4"/>
    </row>
    <row r="1076" spans="1:6" x14ac:dyDescent="0.25">
      <c r="A1076" s="90"/>
      <c r="C1076" s="7"/>
      <c r="D1076" s="4"/>
      <c r="E1076" s="4"/>
      <c r="F1076" s="4"/>
    </row>
    <row r="1077" spans="1:6" x14ac:dyDescent="0.25">
      <c r="A1077" s="90"/>
      <c r="C1077" s="7"/>
      <c r="D1077" s="4"/>
      <c r="E1077" s="4"/>
      <c r="F1077" s="4"/>
    </row>
    <row r="1078" spans="1:6" x14ac:dyDescent="0.25">
      <c r="A1078" s="90"/>
      <c r="C1078" s="7"/>
      <c r="D1078" s="4"/>
      <c r="E1078" s="4"/>
      <c r="F1078" s="4"/>
    </row>
    <row r="1079" spans="1:6" x14ac:dyDescent="0.25">
      <c r="A1079" s="90"/>
      <c r="C1079" s="7"/>
      <c r="D1079" s="4"/>
      <c r="E1079" s="4"/>
      <c r="F1079" s="4"/>
    </row>
    <row r="1080" spans="1:6" x14ac:dyDescent="0.25">
      <c r="A1080" s="90"/>
      <c r="C1080" s="7"/>
      <c r="D1080" s="4"/>
      <c r="E1080" s="4"/>
      <c r="F1080" s="4"/>
    </row>
    <row r="1081" spans="1:6" x14ac:dyDescent="0.25">
      <c r="A1081" s="90"/>
      <c r="C1081" s="7"/>
      <c r="D1081" s="4"/>
      <c r="E1081" s="4"/>
      <c r="F1081" s="4"/>
    </row>
    <row r="1082" spans="1:6" x14ac:dyDescent="0.25">
      <c r="A1082" s="90"/>
      <c r="C1082" s="7"/>
      <c r="D1082" s="4"/>
      <c r="E1082" s="4"/>
      <c r="F1082" s="4"/>
    </row>
    <row r="1083" spans="1:6" x14ac:dyDescent="0.25">
      <c r="A1083" s="90"/>
      <c r="C1083" s="7"/>
      <c r="D1083" s="4"/>
      <c r="E1083" s="4"/>
      <c r="F1083" s="4"/>
    </row>
    <row r="1084" spans="1:6" x14ac:dyDescent="0.25">
      <c r="A1084" s="90"/>
      <c r="C1084" s="7"/>
      <c r="D1084" s="4"/>
      <c r="E1084" s="4"/>
      <c r="F1084" s="4"/>
    </row>
    <row r="1085" spans="1:6" x14ac:dyDescent="0.25">
      <c r="A1085" s="90"/>
      <c r="C1085" s="7"/>
      <c r="D1085" s="4"/>
      <c r="E1085" s="4"/>
      <c r="F1085" s="4"/>
    </row>
    <row r="1086" spans="1:6" x14ac:dyDescent="0.25">
      <c r="A1086" s="90"/>
      <c r="C1086" s="7"/>
      <c r="D1086" s="4"/>
      <c r="E1086" s="4"/>
      <c r="F1086" s="4"/>
    </row>
    <row r="1087" spans="1:6" x14ac:dyDescent="0.25">
      <c r="A1087" s="90"/>
      <c r="C1087" s="7"/>
      <c r="D1087" s="4"/>
      <c r="E1087" s="4"/>
      <c r="F1087" s="4"/>
    </row>
    <row r="1088" spans="1:6" x14ac:dyDescent="0.25">
      <c r="A1088" s="90"/>
      <c r="C1088" s="7"/>
      <c r="D1088" s="4"/>
      <c r="E1088" s="4"/>
      <c r="F1088" s="4"/>
    </row>
    <row r="1089" spans="1:6" x14ac:dyDescent="0.25">
      <c r="A1089" s="90"/>
      <c r="C1089" s="7"/>
      <c r="D1089" s="4"/>
      <c r="E1089" s="4"/>
      <c r="F1089" s="4"/>
    </row>
    <row r="1090" spans="1:6" x14ac:dyDescent="0.25">
      <c r="A1090" s="90"/>
      <c r="C1090" s="7"/>
      <c r="D1090" s="4"/>
      <c r="E1090" s="4"/>
      <c r="F1090" s="4"/>
    </row>
    <row r="1091" spans="1:6" x14ac:dyDescent="0.25">
      <c r="A1091" s="90"/>
      <c r="C1091" s="7"/>
      <c r="D1091" s="4"/>
      <c r="E1091" s="4"/>
      <c r="F1091" s="4"/>
    </row>
    <row r="1092" spans="1:6" x14ac:dyDescent="0.25">
      <c r="A1092" s="90"/>
      <c r="C1092" s="7"/>
      <c r="D1092" s="4"/>
      <c r="E1092" s="4"/>
      <c r="F1092" s="4"/>
    </row>
    <row r="1093" spans="1:6" x14ac:dyDescent="0.25">
      <c r="A1093" s="90"/>
      <c r="C1093" s="7"/>
      <c r="D1093" s="4"/>
      <c r="E1093" s="4"/>
      <c r="F1093" s="4"/>
    </row>
    <row r="1094" spans="1:6" x14ac:dyDescent="0.25">
      <c r="A1094" s="90"/>
      <c r="C1094" s="7"/>
      <c r="D1094" s="4"/>
      <c r="E1094" s="4"/>
      <c r="F1094" s="4"/>
    </row>
    <row r="1095" spans="1:6" x14ac:dyDescent="0.25">
      <c r="A1095" s="90"/>
      <c r="C1095" s="7"/>
      <c r="D1095" s="4"/>
      <c r="E1095" s="4"/>
      <c r="F1095" s="4"/>
    </row>
    <row r="1096" spans="1:6" x14ac:dyDescent="0.25">
      <c r="A1096" s="90"/>
      <c r="C1096" s="7"/>
      <c r="D1096" s="4"/>
      <c r="E1096" s="4"/>
      <c r="F1096" s="4"/>
    </row>
    <row r="1097" spans="1:6" x14ac:dyDescent="0.25">
      <c r="A1097" s="90"/>
      <c r="C1097" s="7"/>
      <c r="D1097" s="4"/>
      <c r="E1097" s="4"/>
      <c r="F1097" s="4"/>
    </row>
    <row r="1098" spans="1:6" x14ac:dyDescent="0.25">
      <c r="A1098" s="90"/>
      <c r="C1098" s="7"/>
      <c r="D1098" s="4"/>
      <c r="E1098" s="4"/>
      <c r="F1098" s="4"/>
    </row>
    <row r="1099" spans="1:6" x14ac:dyDescent="0.25">
      <c r="A1099" s="90"/>
      <c r="C1099" s="7"/>
      <c r="D1099" s="4"/>
      <c r="E1099" s="4"/>
      <c r="F1099" s="4"/>
    </row>
    <row r="1100" spans="1:6" x14ac:dyDescent="0.25">
      <c r="A1100" s="90"/>
      <c r="C1100" s="7"/>
      <c r="D1100" s="4"/>
      <c r="E1100" s="4"/>
      <c r="F1100" s="4"/>
    </row>
    <row r="1101" spans="1:6" x14ac:dyDescent="0.25">
      <c r="A1101" s="90"/>
      <c r="C1101" s="7"/>
      <c r="D1101" s="4"/>
      <c r="E1101" s="4"/>
      <c r="F1101" s="4"/>
    </row>
    <row r="1102" spans="1:6" x14ac:dyDescent="0.25">
      <c r="A1102" s="90"/>
      <c r="C1102" s="7"/>
      <c r="D1102" s="4"/>
      <c r="E1102" s="4"/>
      <c r="F1102" s="4"/>
    </row>
    <row r="1103" spans="1:6" x14ac:dyDescent="0.25">
      <c r="A1103" s="90"/>
      <c r="C1103" s="7"/>
      <c r="D1103" s="4"/>
      <c r="E1103" s="4"/>
      <c r="F1103" s="4"/>
    </row>
    <row r="1104" spans="1:6" x14ac:dyDescent="0.25">
      <c r="A1104" s="90"/>
      <c r="C1104" s="7"/>
      <c r="D1104" s="4"/>
      <c r="E1104" s="4"/>
      <c r="F1104" s="4"/>
    </row>
    <row r="1105" spans="1:6" x14ac:dyDescent="0.25">
      <c r="A1105" s="90"/>
      <c r="C1105" s="7"/>
      <c r="D1105" s="4"/>
      <c r="E1105" s="4"/>
      <c r="F1105" s="4"/>
    </row>
    <row r="1106" spans="1:6" x14ac:dyDescent="0.25">
      <c r="A1106" s="90"/>
      <c r="C1106" s="7"/>
      <c r="D1106" s="4"/>
      <c r="E1106" s="4"/>
      <c r="F1106" s="4"/>
    </row>
    <row r="1107" spans="1:6" x14ac:dyDescent="0.25">
      <c r="A1107" s="90"/>
      <c r="C1107" s="7"/>
      <c r="D1107" s="4"/>
      <c r="E1107" s="4"/>
      <c r="F1107" s="4"/>
    </row>
    <row r="1108" spans="1:6" x14ac:dyDescent="0.25">
      <c r="A1108" s="90"/>
      <c r="C1108" s="7"/>
      <c r="D1108" s="4"/>
      <c r="E1108" s="4"/>
      <c r="F1108" s="4"/>
    </row>
    <row r="1109" spans="1:6" x14ac:dyDescent="0.25">
      <c r="A1109" s="90"/>
      <c r="C1109" s="7"/>
      <c r="D1109" s="4"/>
      <c r="E1109" s="4"/>
      <c r="F1109" s="4"/>
    </row>
    <row r="1110" spans="1:6" x14ac:dyDescent="0.25">
      <c r="A1110" s="90"/>
      <c r="C1110" s="7"/>
      <c r="D1110" s="4"/>
      <c r="E1110" s="4"/>
      <c r="F1110" s="4"/>
    </row>
    <row r="1111" spans="1:6" x14ac:dyDescent="0.25">
      <c r="A1111" s="90"/>
      <c r="C1111" s="7"/>
      <c r="D1111" s="4"/>
      <c r="E1111" s="4"/>
      <c r="F1111" s="4"/>
    </row>
    <row r="1112" spans="1:6" x14ac:dyDescent="0.25">
      <c r="A1112" s="90"/>
      <c r="C1112" s="7"/>
      <c r="D1112" s="4"/>
      <c r="E1112" s="4"/>
      <c r="F1112" s="4"/>
    </row>
    <row r="1113" spans="1:6" x14ac:dyDescent="0.25">
      <c r="A1113" s="90"/>
      <c r="C1113" s="7"/>
      <c r="D1113" s="4"/>
      <c r="E1113" s="4"/>
      <c r="F1113" s="4"/>
    </row>
    <row r="1114" spans="1:6" x14ac:dyDescent="0.25">
      <c r="A1114" s="90"/>
      <c r="C1114" s="7"/>
      <c r="D1114" s="4"/>
      <c r="E1114" s="4"/>
      <c r="F1114" s="4"/>
    </row>
    <row r="1115" spans="1:6" x14ac:dyDescent="0.25">
      <c r="A1115" s="90"/>
      <c r="C1115" s="7"/>
      <c r="D1115" s="4"/>
      <c r="E1115" s="4"/>
      <c r="F1115" s="4"/>
    </row>
    <row r="1116" spans="1:6" x14ac:dyDescent="0.25">
      <c r="A1116" s="90"/>
      <c r="C1116" s="7"/>
      <c r="D1116" s="4"/>
      <c r="E1116" s="4"/>
      <c r="F1116" s="4"/>
    </row>
    <row r="1117" spans="1:6" x14ac:dyDescent="0.25">
      <c r="A1117" s="90"/>
      <c r="C1117" s="7"/>
      <c r="D1117" s="4"/>
      <c r="E1117" s="4"/>
      <c r="F1117" s="4"/>
    </row>
    <row r="1118" spans="1:6" x14ac:dyDescent="0.25">
      <c r="A1118" s="90"/>
      <c r="C1118" s="7"/>
      <c r="D1118" s="4"/>
      <c r="E1118" s="4"/>
      <c r="F1118" s="4"/>
    </row>
    <row r="1119" spans="1:6" x14ac:dyDescent="0.25">
      <c r="A1119" s="90"/>
      <c r="C1119" s="7"/>
      <c r="D1119" s="4"/>
      <c r="E1119" s="4"/>
      <c r="F1119" s="4"/>
    </row>
    <row r="1120" spans="1:6" x14ac:dyDescent="0.25">
      <c r="A1120" s="90"/>
      <c r="C1120" s="7"/>
      <c r="D1120" s="4"/>
      <c r="E1120" s="4"/>
      <c r="F1120" s="4"/>
    </row>
    <row r="1121" spans="1:6" x14ac:dyDescent="0.25">
      <c r="A1121" s="90"/>
      <c r="C1121" s="7"/>
      <c r="D1121" s="4"/>
      <c r="E1121" s="4"/>
      <c r="F1121" s="4"/>
    </row>
    <row r="1122" spans="1:6" x14ac:dyDescent="0.25">
      <c r="A1122" s="90"/>
      <c r="C1122" s="7"/>
      <c r="D1122" s="4"/>
      <c r="E1122" s="4"/>
      <c r="F1122" s="4"/>
    </row>
    <row r="1123" spans="1:6" x14ac:dyDescent="0.25">
      <c r="A1123" s="90"/>
      <c r="C1123" s="7"/>
      <c r="D1123" s="4"/>
      <c r="E1123" s="4"/>
      <c r="F1123" s="4"/>
    </row>
    <row r="1124" spans="1:6" x14ac:dyDescent="0.25">
      <c r="A1124" s="90"/>
      <c r="C1124" s="7"/>
      <c r="D1124" s="4"/>
      <c r="E1124" s="4"/>
      <c r="F1124" s="4"/>
    </row>
    <row r="1125" spans="1:6" x14ac:dyDescent="0.25">
      <c r="A1125" s="90"/>
      <c r="C1125" s="7"/>
      <c r="D1125" s="4"/>
      <c r="E1125" s="4"/>
      <c r="F1125" s="4"/>
    </row>
    <row r="1126" spans="1:6" x14ac:dyDescent="0.25">
      <c r="A1126" s="90"/>
      <c r="C1126" s="7"/>
      <c r="D1126" s="4"/>
      <c r="E1126" s="4"/>
      <c r="F1126" s="4"/>
    </row>
    <row r="1127" spans="1:6" x14ac:dyDescent="0.25">
      <c r="A1127" s="90"/>
      <c r="C1127" s="7"/>
      <c r="D1127" s="4"/>
      <c r="E1127" s="4"/>
      <c r="F1127" s="4"/>
    </row>
    <row r="1128" spans="1:6" x14ac:dyDescent="0.25">
      <c r="A1128" s="90"/>
      <c r="C1128" s="7"/>
      <c r="D1128" s="4"/>
      <c r="E1128" s="4"/>
      <c r="F1128" s="4"/>
    </row>
    <row r="1129" spans="1:6" x14ac:dyDescent="0.25">
      <c r="A1129" s="90"/>
      <c r="C1129" s="7"/>
      <c r="D1129" s="4"/>
      <c r="E1129" s="4"/>
      <c r="F1129" s="4"/>
    </row>
    <row r="1130" spans="1:6" x14ac:dyDescent="0.25">
      <c r="A1130" s="90"/>
      <c r="C1130" s="7"/>
      <c r="D1130" s="4"/>
      <c r="E1130" s="4"/>
      <c r="F1130" s="4"/>
    </row>
    <row r="1131" spans="1:6" x14ac:dyDescent="0.25">
      <c r="A1131" s="90"/>
      <c r="C1131" s="7"/>
      <c r="D1131" s="4"/>
      <c r="E1131" s="4"/>
      <c r="F1131" s="4"/>
    </row>
    <row r="1132" spans="1:6" x14ac:dyDescent="0.25">
      <c r="A1132" s="90"/>
      <c r="C1132" s="7"/>
      <c r="D1132" s="4"/>
      <c r="E1132" s="4"/>
      <c r="F1132" s="4"/>
    </row>
    <row r="1133" spans="1:6" x14ac:dyDescent="0.25">
      <c r="A1133" s="90"/>
      <c r="C1133" s="7"/>
      <c r="D1133" s="4"/>
      <c r="E1133" s="4"/>
      <c r="F1133" s="4"/>
    </row>
    <row r="1134" spans="1:6" x14ac:dyDescent="0.25">
      <c r="A1134" s="90"/>
      <c r="C1134" s="7"/>
      <c r="D1134" s="4"/>
      <c r="E1134" s="4"/>
      <c r="F1134" s="4"/>
    </row>
    <row r="1135" spans="1:6" x14ac:dyDescent="0.25">
      <c r="A1135" s="90"/>
      <c r="C1135" s="7"/>
      <c r="D1135" s="4"/>
      <c r="E1135" s="4"/>
      <c r="F1135" s="4"/>
    </row>
    <row r="1136" spans="1:6" x14ac:dyDescent="0.25">
      <c r="A1136" s="90"/>
      <c r="C1136" s="7"/>
      <c r="D1136" s="4"/>
      <c r="E1136" s="4"/>
      <c r="F1136" s="4"/>
    </row>
    <row r="1137" spans="1:6" x14ac:dyDescent="0.25">
      <c r="A1137" s="90"/>
      <c r="C1137" s="7"/>
      <c r="D1137" s="4"/>
      <c r="E1137" s="4"/>
      <c r="F1137" s="4"/>
    </row>
    <row r="1138" spans="1:6" x14ac:dyDescent="0.25">
      <c r="A1138" s="90"/>
      <c r="C1138" s="7"/>
      <c r="D1138" s="4"/>
      <c r="E1138" s="4"/>
      <c r="F1138" s="4"/>
    </row>
    <row r="1139" spans="1:6" x14ac:dyDescent="0.25">
      <c r="A1139" s="90"/>
      <c r="C1139" s="7"/>
      <c r="D1139" s="4"/>
      <c r="E1139" s="4"/>
      <c r="F1139" s="4"/>
    </row>
    <row r="1140" spans="1:6" x14ac:dyDescent="0.25">
      <c r="A1140" s="90"/>
      <c r="C1140" s="7"/>
      <c r="D1140" s="4"/>
      <c r="E1140" s="4"/>
      <c r="F1140" s="4"/>
    </row>
    <row r="1141" spans="1:6" x14ac:dyDescent="0.25">
      <c r="A1141" s="90"/>
      <c r="C1141" s="7"/>
      <c r="D1141" s="4"/>
      <c r="E1141" s="4"/>
      <c r="F1141" s="4"/>
    </row>
    <row r="1142" spans="1:6" x14ac:dyDescent="0.25">
      <c r="A1142" s="90"/>
      <c r="C1142" s="7"/>
      <c r="D1142" s="4"/>
      <c r="E1142" s="4"/>
      <c r="F1142" s="4"/>
    </row>
    <row r="1143" spans="1:6" x14ac:dyDescent="0.25">
      <c r="A1143" s="90"/>
      <c r="C1143" s="7"/>
      <c r="D1143" s="4"/>
      <c r="E1143" s="4"/>
      <c r="F1143" s="4"/>
    </row>
    <row r="1144" spans="1:6" x14ac:dyDescent="0.25">
      <c r="A1144" s="90"/>
      <c r="C1144" s="7"/>
      <c r="D1144" s="4"/>
      <c r="E1144" s="4"/>
      <c r="F1144" s="4"/>
    </row>
    <row r="1145" spans="1:6" x14ac:dyDescent="0.25">
      <c r="A1145" s="90"/>
      <c r="C1145" s="7"/>
      <c r="D1145" s="4"/>
      <c r="E1145" s="4"/>
      <c r="F1145" s="4"/>
    </row>
    <row r="1146" spans="1:6" x14ac:dyDescent="0.25">
      <c r="A1146" s="90"/>
      <c r="C1146" s="7"/>
      <c r="D1146" s="4"/>
      <c r="E1146" s="4"/>
      <c r="F1146" s="4"/>
    </row>
    <row r="1147" spans="1:6" x14ac:dyDescent="0.25">
      <c r="A1147" s="90"/>
      <c r="C1147" s="7"/>
      <c r="D1147" s="4"/>
      <c r="E1147" s="4"/>
      <c r="F1147" s="4"/>
    </row>
    <row r="1148" spans="1:6" x14ac:dyDescent="0.25">
      <c r="A1148" s="90"/>
      <c r="C1148" s="7"/>
      <c r="D1148" s="4"/>
      <c r="E1148" s="4"/>
      <c r="F1148" s="4"/>
    </row>
    <row r="1149" spans="1:6" x14ac:dyDescent="0.25">
      <c r="A1149" s="90"/>
      <c r="C1149" s="7"/>
      <c r="D1149" s="4"/>
      <c r="E1149" s="4"/>
      <c r="F1149" s="4"/>
    </row>
    <row r="1150" spans="1:6" x14ac:dyDescent="0.25">
      <c r="A1150" s="90"/>
      <c r="C1150" s="7"/>
      <c r="D1150" s="4"/>
      <c r="E1150" s="4"/>
      <c r="F1150" s="4"/>
    </row>
    <row r="1151" spans="1:6" x14ac:dyDescent="0.25">
      <c r="A1151" s="90"/>
      <c r="C1151" s="7"/>
      <c r="D1151" s="4"/>
      <c r="E1151" s="4"/>
      <c r="F1151" s="4"/>
    </row>
    <row r="1152" spans="1:6" x14ac:dyDescent="0.25">
      <c r="A1152" s="90"/>
      <c r="C1152" s="7"/>
      <c r="D1152" s="4"/>
      <c r="E1152" s="4"/>
      <c r="F1152" s="4"/>
    </row>
    <row r="1153" spans="1:6" x14ac:dyDescent="0.25">
      <c r="A1153" s="90"/>
      <c r="C1153" s="7"/>
      <c r="D1153" s="4"/>
      <c r="E1153" s="4"/>
      <c r="F1153" s="4"/>
    </row>
    <row r="1154" spans="1:6" x14ac:dyDescent="0.25">
      <c r="A1154" s="90"/>
      <c r="C1154" s="7"/>
      <c r="D1154" s="4"/>
      <c r="E1154" s="4"/>
      <c r="F1154" s="4"/>
    </row>
    <row r="1155" spans="1:6" x14ac:dyDescent="0.25">
      <c r="A1155" s="90"/>
      <c r="C1155" s="7"/>
      <c r="D1155" s="4"/>
      <c r="E1155" s="4"/>
      <c r="F1155" s="4"/>
    </row>
  </sheetData>
  <mergeCells count="13">
    <mergeCell ref="A226:F226"/>
    <mergeCell ref="A34:F34"/>
    <mergeCell ref="A107:F107"/>
    <mergeCell ref="A223:F223"/>
    <mergeCell ref="A224:F224"/>
    <mergeCell ref="A225:F225"/>
    <mergeCell ref="A227:F227"/>
    <mergeCell ref="A228:F228"/>
    <mergeCell ref="A229:F229"/>
    <mergeCell ref="A230:F230"/>
    <mergeCell ref="A235:F235"/>
    <mergeCell ref="A232:F232"/>
    <mergeCell ref="A231:F231"/>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7BE7B-67F2-47D6-A0C4-8DFE22557E4B}">
  <dimension ref="A1:I1190"/>
  <sheetViews>
    <sheetView view="pageBreakPreview" topLeftCell="A138" zoomScaleNormal="130" zoomScaleSheetLayoutView="100" zoomScalePageLayoutView="120" workbookViewId="0">
      <selection activeCell="B146" sqref="B146"/>
    </sheetView>
  </sheetViews>
  <sheetFormatPr defaultColWidth="9.140625" defaultRowHeight="15" x14ac:dyDescent="0.25"/>
  <cols>
    <col min="1" max="1" width="3.85546875" style="63" customWidth="1"/>
    <col min="2" max="2" width="46" style="64" customWidth="1"/>
    <col min="3" max="3" width="5.7109375" style="14" customWidth="1"/>
    <col min="4" max="4" width="10.28515625" style="1" customWidth="1"/>
    <col min="5" max="5" width="10.5703125" style="1" customWidth="1"/>
    <col min="6" max="6" width="11.42578125" style="1" customWidth="1"/>
    <col min="7" max="16384" width="9.140625" style="64"/>
  </cols>
  <sheetData>
    <row r="1" spans="1:6" ht="8.4499999999999993" customHeight="1" thickBot="1" x14ac:dyDescent="0.3"/>
    <row r="2" spans="1:6" ht="19.5" thickBot="1" x14ac:dyDescent="0.35">
      <c r="A2" s="122"/>
      <c r="B2" s="123" t="s">
        <v>724</v>
      </c>
      <c r="C2" s="124"/>
      <c r="D2" s="5"/>
      <c r="E2" s="5"/>
      <c r="F2" s="67"/>
    </row>
    <row r="3" spans="1:6" ht="8.4499999999999993" customHeight="1" x14ac:dyDescent="0.25">
      <c r="A3" s="125"/>
    </row>
    <row r="4" spans="1:6" x14ac:dyDescent="0.25">
      <c r="A4" s="126"/>
      <c r="B4" s="69" t="s">
        <v>0</v>
      </c>
    </row>
    <row r="5" spans="1:6" ht="8.4499999999999993" customHeight="1" x14ac:dyDescent="0.25">
      <c r="A5" s="126"/>
      <c r="B5" s="70"/>
    </row>
    <row r="6" spans="1:6" x14ac:dyDescent="0.25">
      <c r="A6" s="126"/>
      <c r="B6" s="69" t="s">
        <v>1</v>
      </c>
    </row>
    <row r="7" spans="1:6" x14ac:dyDescent="0.25">
      <c r="A7" s="126"/>
      <c r="B7" s="69" t="s">
        <v>246</v>
      </c>
    </row>
    <row r="8" spans="1:6" x14ac:dyDescent="0.25">
      <c r="A8" s="126"/>
      <c r="B8" s="69"/>
    </row>
    <row r="9" spans="1:6" ht="15.75" x14ac:dyDescent="0.25">
      <c r="A9" s="126"/>
      <c r="B9" s="127" t="s">
        <v>247</v>
      </c>
    </row>
    <row r="10" spans="1:6" x14ac:dyDescent="0.25">
      <c r="A10" s="126"/>
      <c r="B10" s="69"/>
      <c r="E10" s="4"/>
      <c r="F10" s="4"/>
    </row>
    <row r="11" spans="1:6" x14ac:dyDescent="0.25">
      <c r="A11" s="71" t="s">
        <v>18</v>
      </c>
      <c r="B11" s="72" t="s">
        <v>19</v>
      </c>
      <c r="C11" s="128"/>
      <c r="D11" s="2"/>
      <c r="E11" s="129"/>
      <c r="F11" s="73"/>
    </row>
    <row r="12" spans="1:6" s="76" customFormat="1" ht="5.65" customHeight="1" x14ac:dyDescent="0.25">
      <c r="A12" s="74"/>
      <c r="B12" s="75"/>
      <c r="C12" s="130"/>
      <c r="D12" s="12"/>
      <c r="E12" s="169"/>
      <c r="F12" s="169"/>
    </row>
    <row r="13" spans="1:6" x14ac:dyDescent="0.25">
      <c r="A13" s="71" t="s">
        <v>20</v>
      </c>
      <c r="B13" s="72" t="s">
        <v>21</v>
      </c>
      <c r="C13" s="128"/>
      <c r="D13" s="2"/>
      <c r="E13" s="129"/>
      <c r="F13" s="73"/>
    </row>
    <row r="14" spans="1:6" s="76" customFormat="1" ht="5.65" customHeight="1" x14ac:dyDescent="0.25">
      <c r="A14" s="74"/>
      <c r="B14" s="75"/>
      <c r="C14" s="130"/>
      <c r="D14" s="12"/>
      <c r="E14" s="169"/>
      <c r="F14" s="169"/>
    </row>
    <row r="15" spans="1:6" x14ac:dyDescent="0.25">
      <c r="A15" s="71" t="s">
        <v>22</v>
      </c>
      <c r="B15" s="72" t="s">
        <v>23</v>
      </c>
      <c r="C15" s="128"/>
      <c r="D15" s="2"/>
      <c r="E15" s="129"/>
      <c r="F15" s="73"/>
    </row>
    <row r="16" spans="1:6" s="76" customFormat="1" ht="5.65" customHeight="1" x14ac:dyDescent="0.25">
      <c r="A16" s="74"/>
      <c r="B16" s="75"/>
      <c r="C16" s="130"/>
      <c r="D16" s="12"/>
      <c r="E16" s="169"/>
      <c r="F16" s="169"/>
    </row>
    <row r="17" spans="1:6" x14ac:dyDescent="0.25">
      <c r="A17" s="71" t="s">
        <v>24</v>
      </c>
      <c r="B17" s="72" t="s">
        <v>25</v>
      </c>
      <c r="C17" s="128"/>
      <c r="D17" s="2"/>
      <c r="E17" s="129"/>
      <c r="F17" s="73"/>
    </row>
    <row r="18" spans="1:6" s="76" customFormat="1" ht="5.65" customHeight="1" x14ac:dyDescent="0.25">
      <c r="A18" s="74"/>
      <c r="B18" s="75"/>
      <c r="C18" s="130"/>
      <c r="D18" s="12"/>
      <c r="E18" s="169"/>
      <c r="F18" s="169"/>
    </row>
    <row r="19" spans="1:6" x14ac:dyDescent="0.25">
      <c r="A19" s="71" t="s">
        <v>26</v>
      </c>
      <c r="B19" s="72" t="s">
        <v>27</v>
      </c>
      <c r="C19" s="128"/>
      <c r="D19" s="2"/>
      <c r="E19" s="129"/>
      <c r="F19" s="73"/>
    </row>
    <row r="20" spans="1:6" s="76" customFormat="1" ht="5.65" customHeight="1" x14ac:dyDescent="0.25">
      <c r="A20" s="74"/>
      <c r="B20" s="75"/>
      <c r="C20" s="130"/>
      <c r="D20" s="12"/>
      <c r="E20" s="169"/>
      <c r="F20" s="169"/>
    </row>
    <row r="21" spans="1:6" x14ac:dyDescent="0.25">
      <c r="A21" s="71" t="s">
        <v>28</v>
      </c>
      <c r="B21" s="72" t="s">
        <v>29</v>
      </c>
      <c r="C21" s="128"/>
      <c r="D21" s="2"/>
      <c r="E21" s="129"/>
      <c r="F21" s="73"/>
    </row>
    <row r="22" spans="1:6" s="76" customFormat="1" ht="5.65" customHeight="1" x14ac:dyDescent="0.25">
      <c r="A22" s="74"/>
      <c r="B22" s="75"/>
      <c r="C22" s="130"/>
      <c r="D22" s="12"/>
      <c r="E22" s="169"/>
      <c r="F22" s="169"/>
    </row>
    <row r="23" spans="1:6" ht="15.75" thickBot="1" x14ac:dyDescent="0.3">
      <c r="A23" s="196" t="s">
        <v>30</v>
      </c>
      <c r="B23" s="197" t="s">
        <v>31</v>
      </c>
      <c r="C23" s="198"/>
      <c r="D23" s="17"/>
      <c r="E23" s="199"/>
      <c r="F23" s="200"/>
    </row>
    <row r="24" spans="1:6" s="76" customFormat="1" ht="5.65" customHeight="1" thickTop="1" x14ac:dyDescent="0.25">
      <c r="A24" s="74"/>
      <c r="B24" s="75"/>
      <c r="C24" s="130"/>
      <c r="D24" s="12"/>
      <c r="E24" s="169"/>
      <c r="F24" s="169"/>
    </row>
    <row r="25" spans="1:6" x14ac:dyDescent="0.25">
      <c r="A25" s="126"/>
      <c r="E25" s="4"/>
      <c r="F25" s="4"/>
    </row>
    <row r="26" spans="1:6" x14ac:dyDescent="0.25">
      <c r="A26" s="138"/>
      <c r="B26" s="78" t="s">
        <v>32</v>
      </c>
      <c r="C26" s="139"/>
      <c r="D26" s="18"/>
      <c r="E26" s="140"/>
      <c r="F26" s="79"/>
    </row>
    <row r="27" spans="1:6" x14ac:dyDescent="0.25">
      <c r="A27" s="126"/>
      <c r="B27" s="69"/>
      <c r="E27" s="4"/>
      <c r="F27" s="80"/>
    </row>
    <row r="28" spans="1:6" x14ac:dyDescent="0.25">
      <c r="A28" s="138"/>
      <c r="B28" s="201" t="s">
        <v>248</v>
      </c>
      <c r="C28" s="139"/>
      <c r="D28" s="18"/>
      <c r="E28" s="140"/>
      <c r="F28" s="140"/>
    </row>
    <row r="29" spans="1:6" ht="15.75" thickBot="1" x14ac:dyDescent="0.3">
      <c r="A29" s="126"/>
      <c r="E29" s="4"/>
      <c r="F29" s="4"/>
    </row>
    <row r="30" spans="1:6" ht="15.75" thickBot="1" x14ac:dyDescent="0.3">
      <c r="A30" s="65"/>
      <c r="B30" s="202" t="s">
        <v>249</v>
      </c>
      <c r="C30" s="124"/>
      <c r="D30" s="5"/>
      <c r="E30" s="153"/>
      <c r="F30" s="85"/>
    </row>
    <row r="31" spans="1:6" x14ac:dyDescent="0.25">
      <c r="A31" s="126"/>
      <c r="E31" s="4"/>
      <c r="F31" s="4"/>
    </row>
    <row r="32" spans="1:6" x14ac:dyDescent="0.25">
      <c r="A32" s="126"/>
    </row>
    <row r="33" spans="1:6" x14ac:dyDescent="0.25">
      <c r="A33" s="126"/>
      <c r="B33" s="70"/>
    </row>
    <row r="34" spans="1:6" s="86" customFormat="1" ht="368.25" customHeight="1" x14ac:dyDescent="0.25">
      <c r="A34" s="523" t="s">
        <v>35</v>
      </c>
      <c r="B34" s="524"/>
      <c r="C34" s="524"/>
      <c r="D34" s="524"/>
      <c r="E34" s="524"/>
      <c r="F34" s="525"/>
    </row>
    <row r="35" spans="1:6" ht="8.4499999999999993" customHeight="1" x14ac:dyDescent="0.25"/>
    <row r="36" spans="1:6" s="89" customFormat="1" ht="36" x14ac:dyDescent="0.2">
      <c r="A36" s="87" t="s">
        <v>36</v>
      </c>
      <c r="B36" s="88" t="s">
        <v>37</v>
      </c>
      <c r="C36" s="155" t="s">
        <v>38</v>
      </c>
      <c r="D36" s="19" t="s">
        <v>39</v>
      </c>
      <c r="E36" s="203" t="s">
        <v>40</v>
      </c>
      <c r="F36" s="203" t="s">
        <v>41</v>
      </c>
    </row>
    <row r="37" spans="1:6" s="76" customFormat="1" ht="5.65" customHeight="1" x14ac:dyDescent="0.25">
      <c r="A37" s="74"/>
      <c r="B37" s="75"/>
      <c r="C37" s="130"/>
      <c r="D37" s="12"/>
      <c r="E37" s="3"/>
      <c r="F37" s="3" t="str">
        <f>IF(D37&gt;0,ROUND((E37*D37),2),"")</f>
        <v/>
      </c>
    </row>
    <row r="38" spans="1:6" ht="48" customHeight="1" x14ac:dyDescent="0.25">
      <c r="B38" s="530" t="s">
        <v>250</v>
      </c>
      <c r="C38" s="530"/>
      <c r="D38" s="530"/>
      <c r="E38" s="530"/>
      <c r="F38" s="530"/>
    </row>
    <row r="40" spans="1:6" x14ac:dyDescent="0.25">
      <c r="A40" s="71" t="s">
        <v>18</v>
      </c>
      <c r="B40" s="72" t="s">
        <v>19</v>
      </c>
      <c r="C40" s="128"/>
      <c r="D40" s="2"/>
      <c r="E40" s="129"/>
      <c r="F40" s="73"/>
    </row>
    <row r="41" spans="1:6" ht="8.4499999999999993" customHeight="1" x14ac:dyDescent="0.25">
      <c r="E41" s="4"/>
      <c r="F41" s="4"/>
    </row>
    <row r="42" spans="1:6" s="86" customFormat="1" ht="75" x14ac:dyDescent="0.25">
      <c r="A42" s="63">
        <v>1</v>
      </c>
      <c r="B42" s="13" t="s">
        <v>251</v>
      </c>
      <c r="C42" s="14"/>
      <c r="D42" s="4"/>
      <c r="E42" s="15"/>
      <c r="F42" s="15"/>
    </row>
    <row r="43" spans="1:6" s="86" customFormat="1" x14ac:dyDescent="0.25">
      <c r="A43" s="63" t="s">
        <v>44</v>
      </c>
      <c r="B43" s="90" t="s">
        <v>45</v>
      </c>
      <c r="C43" s="14" t="s">
        <v>46</v>
      </c>
      <c r="D43" s="4">
        <v>2795.05</v>
      </c>
      <c r="E43" s="15"/>
      <c r="F43" s="15"/>
    </row>
    <row r="44" spans="1:6" s="86" customFormat="1" x14ac:dyDescent="0.25">
      <c r="A44" s="63" t="s">
        <v>47</v>
      </c>
      <c r="B44" s="90" t="s">
        <v>48</v>
      </c>
      <c r="C44" s="14" t="s">
        <v>46</v>
      </c>
      <c r="D44" s="4">
        <v>2795.05</v>
      </c>
      <c r="E44" s="15"/>
      <c r="F44" s="15"/>
    </row>
    <row r="45" spans="1:6" s="86" customFormat="1" ht="5.65" customHeight="1" x14ac:dyDescent="0.25">
      <c r="A45" s="91"/>
      <c r="B45" s="24"/>
      <c r="C45" s="156"/>
      <c r="D45" s="20"/>
      <c r="E45" s="168"/>
      <c r="F45" s="168"/>
    </row>
    <row r="46" spans="1:6" s="86" customFormat="1" ht="5.65" customHeight="1" x14ac:dyDescent="0.25">
      <c r="A46" s="74"/>
      <c r="B46" s="75"/>
      <c r="C46" s="130"/>
      <c r="D46" s="12"/>
      <c r="E46" s="169"/>
      <c r="F46" s="169"/>
    </row>
    <row r="47" spans="1:6" s="86" customFormat="1" ht="60" x14ac:dyDescent="0.25">
      <c r="A47" s="63" t="s">
        <v>49</v>
      </c>
      <c r="B47" s="13" t="s">
        <v>50</v>
      </c>
      <c r="C47" s="14" t="s">
        <v>46</v>
      </c>
      <c r="D47" s="4">
        <v>2795.05</v>
      </c>
      <c r="E47" s="15"/>
      <c r="F47" s="15"/>
    </row>
    <row r="48" spans="1:6" s="86" customFormat="1" ht="5.65" customHeight="1" x14ac:dyDescent="0.25">
      <c r="A48" s="91"/>
      <c r="B48" s="24"/>
      <c r="C48" s="156"/>
      <c r="D48" s="20"/>
      <c r="E48" s="168"/>
      <c r="F48" s="168"/>
    </row>
    <row r="49" spans="1:6" s="86" customFormat="1" ht="5.65" customHeight="1" x14ac:dyDescent="0.25">
      <c r="A49" s="74"/>
      <c r="B49" s="75"/>
      <c r="C49" s="130"/>
      <c r="D49" s="12"/>
      <c r="E49" s="169"/>
      <c r="F49" s="169"/>
    </row>
    <row r="50" spans="1:6" s="86" customFormat="1" ht="60" x14ac:dyDescent="0.25">
      <c r="A50" s="63" t="s">
        <v>51</v>
      </c>
      <c r="B50" s="13" t="s">
        <v>52</v>
      </c>
      <c r="C50" s="14" t="s">
        <v>53</v>
      </c>
      <c r="D50" s="4">
        <v>70</v>
      </c>
      <c r="E50" s="15"/>
      <c r="F50" s="15"/>
    </row>
    <row r="51" spans="1:6" s="86" customFormat="1" ht="5.65" customHeight="1" x14ac:dyDescent="0.25">
      <c r="A51" s="91"/>
      <c r="B51" s="24"/>
      <c r="C51" s="156"/>
      <c r="D51" s="20"/>
      <c r="E51" s="168"/>
      <c r="F51" s="168"/>
    </row>
    <row r="52" spans="1:6" s="86" customFormat="1" ht="5.65" customHeight="1" x14ac:dyDescent="0.25">
      <c r="A52" s="74"/>
      <c r="B52" s="75"/>
      <c r="C52" s="130"/>
      <c r="D52" s="12"/>
      <c r="E52" s="169"/>
      <c r="F52" s="169"/>
    </row>
    <row r="53" spans="1:6" s="86" customFormat="1" ht="48" customHeight="1" x14ac:dyDescent="0.25">
      <c r="A53" s="63" t="s">
        <v>54</v>
      </c>
      <c r="B53" s="13" t="s">
        <v>55</v>
      </c>
      <c r="C53" s="14" t="s">
        <v>53</v>
      </c>
      <c r="D53" s="4">
        <v>15</v>
      </c>
      <c r="E53" s="15"/>
      <c r="F53" s="15"/>
    </row>
    <row r="54" spans="1:6" s="86" customFormat="1" ht="5.65" customHeight="1" x14ac:dyDescent="0.25">
      <c r="A54" s="91"/>
      <c r="B54" s="24"/>
      <c r="C54" s="156"/>
      <c r="D54" s="20"/>
      <c r="E54" s="168"/>
      <c r="F54" s="168"/>
    </row>
    <row r="55" spans="1:6" s="86" customFormat="1" ht="5.65" customHeight="1" x14ac:dyDescent="0.25">
      <c r="A55" s="74"/>
      <c r="B55" s="75"/>
      <c r="C55" s="130"/>
      <c r="D55" s="12"/>
      <c r="E55" s="169"/>
      <c r="F55" s="169"/>
    </row>
    <row r="56" spans="1:6" s="86" customFormat="1" ht="73.900000000000006" customHeight="1" x14ac:dyDescent="0.25">
      <c r="A56" s="63" t="s">
        <v>56</v>
      </c>
      <c r="B56" s="13" t="s">
        <v>57</v>
      </c>
      <c r="C56" s="14" t="s">
        <v>53</v>
      </c>
      <c r="D56" s="4">
        <v>15</v>
      </c>
      <c r="E56" s="15"/>
      <c r="F56" s="15"/>
    </row>
    <row r="57" spans="1:6" s="86" customFormat="1" ht="5.65" customHeight="1" x14ac:dyDescent="0.25">
      <c r="A57" s="91"/>
      <c r="B57" s="24"/>
      <c r="C57" s="156"/>
      <c r="D57" s="20"/>
      <c r="E57" s="168"/>
      <c r="F57" s="168"/>
    </row>
    <row r="58" spans="1:6" s="86" customFormat="1" ht="5.65" customHeight="1" x14ac:dyDescent="0.25">
      <c r="A58" s="74"/>
      <c r="B58" s="75"/>
      <c r="C58" s="130"/>
      <c r="D58" s="12"/>
      <c r="E58" s="169"/>
      <c r="F58" s="169"/>
    </row>
    <row r="59" spans="1:6" s="86" customFormat="1" ht="34.5" customHeight="1" x14ac:dyDescent="0.25">
      <c r="A59" s="63" t="s">
        <v>58</v>
      </c>
      <c r="B59" s="13" t="s">
        <v>59</v>
      </c>
      <c r="C59" s="14" t="s">
        <v>53</v>
      </c>
      <c r="D59" s="4">
        <v>8</v>
      </c>
      <c r="E59" s="15"/>
      <c r="F59" s="15"/>
    </row>
    <row r="60" spans="1:6" s="86" customFormat="1" ht="5.65" customHeight="1" x14ac:dyDescent="0.25">
      <c r="A60" s="91"/>
      <c r="B60" s="24"/>
      <c r="C60" s="156"/>
      <c r="D60" s="20"/>
      <c r="E60" s="168"/>
      <c r="F60" s="168"/>
    </row>
    <row r="61" spans="1:6" s="86" customFormat="1" ht="5.65" customHeight="1" x14ac:dyDescent="0.25">
      <c r="A61" s="74"/>
      <c r="B61" s="75"/>
      <c r="C61" s="130"/>
      <c r="D61" s="12"/>
      <c r="E61" s="169"/>
      <c r="F61" s="169"/>
    </row>
    <row r="62" spans="1:6" s="86" customFormat="1" ht="60" x14ac:dyDescent="0.25">
      <c r="A62" s="63" t="s">
        <v>60</v>
      </c>
      <c r="B62" s="13" t="s">
        <v>61</v>
      </c>
      <c r="C62" s="14" t="s">
        <v>53</v>
      </c>
      <c r="D62" s="4">
        <v>5</v>
      </c>
      <c r="E62" s="15"/>
      <c r="F62" s="15"/>
    </row>
    <row r="63" spans="1:6" s="86" customFormat="1" ht="5.65" customHeight="1" x14ac:dyDescent="0.25">
      <c r="A63" s="91"/>
      <c r="B63" s="24"/>
      <c r="C63" s="156"/>
      <c r="D63" s="20"/>
      <c r="E63" s="168"/>
      <c r="F63" s="168"/>
    </row>
    <row r="64" spans="1:6" s="86" customFormat="1" ht="5.65" customHeight="1" x14ac:dyDescent="0.25">
      <c r="A64" s="74"/>
      <c r="B64" s="75"/>
      <c r="C64" s="130"/>
      <c r="D64" s="12"/>
      <c r="E64" s="169"/>
      <c r="F64" s="169"/>
    </row>
    <row r="65" spans="1:6" s="86" customFormat="1" ht="21" customHeight="1" x14ac:dyDescent="0.25">
      <c r="A65" s="63" t="s">
        <v>62</v>
      </c>
      <c r="B65" s="90" t="s">
        <v>63</v>
      </c>
      <c r="C65" s="14" t="s">
        <v>46</v>
      </c>
      <c r="D65" s="4">
        <v>637</v>
      </c>
      <c r="E65" s="15"/>
      <c r="F65" s="15"/>
    </row>
    <row r="66" spans="1:6" s="86" customFormat="1" ht="5.65" customHeight="1" x14ac:dyDescent="0.25">
      <c r="A66" s="91"/>
      <c r="B66" s="24"/>
      <c r="C66" s="156"/>
      <c r="D66" s="20"/>
      <c r="E66" s="168"/>
      <c r="F66" s="168"/>
    </row>
    <row r="67" spans="1:6" s="86" customFormat="1" ht="5.65" customHeight="1" x14ac:dyDescent="0.25">
      <c r="A67" s="74"/>
      <c r="B67" s="75"/>
      <c r="C67" s="130"/>
      <c r="D67" s="12"/>
      <c r="E67" s="169"/>
      <c r="F67" s="169"/>
    </row>
    <row r="68" spans="1:6" s="86" customFormat="1" ht="90" x14ac:dyDescent="0.25">
      <c r="A68" s="63" t="s">
        <v>64</v>
      </c>
      <c r="B68" s="13" t="s">
        <v>65</v>
      </c>
      <c r="C68" s="14" t="s">
        <v>66</v>
      </c>
      <c r="D68" s="4">
        <v>300</v>
      </c>
      <c r="E68" s="15"/>
      <c r="F68" s="15"/>
    </row>
    <row r="69" spans="1:6" s="86" customFormat="1" ht="5.65" customHeight="1" x14ac:dyDescent="0.25">
      <c r="A69" s="91"/>
      <c r="B69" s="24"/>
      <c r="C69" s="156"/>
      <c r="D69" s="20"/>
      <c r="E69" s="168"/>
      <c r="F69" s="168"/>
    </row>
    <row r="70" spans="1:6" s="86" customFormat="1" ht="5.65" customHeight="1" x14ac:dyDescent="0.25">
      <c r="A70" s="74"/>
      <c r="B70" s="75"/>
      <c r="C70" s="130"/>
      <c r="D70" s="12"/>
      <c r="E70" s="169"/>
      <c r="F70" s="169"/>
    </row>
    <row r="71" spans="1:6" s="100" customFormat="1" ht="45" x14ac:dyDescent="0.25">
      <c r="A71" s="98" t="s">
        <v>67</v>
      </c>
      <c r="B71" s="97" t="s">
        <v>252</v>
      </c>
      <c r="C71" s="204" t="s">
        <v>74</v>
      </c>
      <c r="D71" s="21">
        <v>205</v>
      </c>
      <c r="E71" s="25"/>
      <c r="F71" s="25"/>
    </row>
    <row r="72" spans="1:6" s="100" customFormat="1" x14ac:dyDescent="0.25">
      <c r="A72" s="98"/>
      <c r="B72" s="97"/>
      <c r="C72" s="204"/>
      <c r="D72" s="21"/>
      <c r="E72" s="25"/>
      <c r="F72" s="25"/>
    </row>
    <row r="73" spans="1:6" s="100" customFormat="1" ht="45" x14ac:dyDescent="0.25">
      <c r="A73" s="205" t="s">
        <v>69</v>
      </c>
      <c r="B73" s="206" t="s">
        <v>253</v>
      </c>
      <c r="C73" s="207" t="s">
        <v>53</v>
      </c>
      <c r="D73" s="208">
        <v>15</v>
      </c>
      <c r="E73" s="25"/>
      <c r="F73" s="25"/>
    </row>
    <row r="74" spans="1:6" s="100" customFormat="1" x14ac:dyDescent="0.25">
      <c r="A74" s="98"/>
      <c r="B74" s="97"/>
      <c r="C74" s="204"/>
      <c r="D74" s="21"/>
      <c r="E74" s="25"/>
      <c r="F74" s="25"/>
    </row>
    <row r="75" spans="1:6" s="100" customFormat="1" ht="45" x14ac:dyDescent="0.25">
      <c r="A75" s="205" t="s">
        <v>71</v>
      </c>
      <c r="B75" s="206" t="s">
        <v>254</v>
      </c>
      <c r="C75" s="207" t="s">
        <v>53</v>
      </c>
      <c r="D75" s="208">
        <v>5</v>
      </c>
      <c r="E75" s="25"/>
      <c r="F75" s="25"/>
    </row>
    <row r="76" spans="1:6" s="86" customFormat="1" ht="15.75" customHeight="1" x14ac:dyDescent="0.25">
      <c r="A76" s="91"/>
      <c r="B76" s="24"/>
      <c r="C76" s="156"/>
      <c r="D76" s="20"/>
      <c r="E76" s="168"/>
      <c r="F76" s="168"/>
    </row>
    <row r="77" spans="1:6" s="86" customFormat="1" ht="30" x14ac:dyDescent="0.25">
      <c r="A77" s="63" t="s">
        <v>72</v>
      </c>
      <c r="B77" s="13" t="s">
        <v>76</v>
      </c>
      <c r="C77" s="14" t="s">
        <v>77</v>
      </c>
      <c r="D77" s="4">
        <v>665</v>
      </c>
      <c r="E77" s="169"/>
      <c r="F77" s="169"/>
    </row>
    <row r="78" spans="1:6" s="86" customFormat="1" ht="16.5" customHeight="1" x14ac:dyDescent="0.25">
      <c r="A78" s="74"/>
      <c r="B78" s="75"/>
      <c r="C78" s="130"/>
      <c r="D78" s="12"/>
      <c r="E78" s="169"/>
      <c r="F78" s="169"/>
    </row>
    <row r="79" spans="1:6" s="86" customFormat="1" ht="60" x14ac:dyDescent="0.25">
      <c r="A79" s="63" t="s">
        <v>75</v>
      </c>
      <c r="B79" s="13" t="s">
        <v>716</v>
      </c>
      <c r="C79" s="14" t="s">
        <v>94</v>
      </c>
      <c r="D79" s="4">
        <f>230+32+5</f>
        <v>267</v>
      </c>
      <c r="E79" s="15"/>
      <c r="F79" s="15"/>
    </row>
    <row r="80" spans="1:6" s="86" customFormat="1" ht="5.65" customHeight="1" x14ac:dyDescent="0.25">
      <c r="A80" s="91"/>
      <c r="B80" s="24"/>
      <c r="C80" s="156"/>
      <c r="D80" s="20"/>
      <c r="E80" s="168"/>
      <c r="F80" s="168"/>
    </row>
    <row r="81" spans="1:6" s="86" customFormat="1" ht="5.65" customHeight="1" x14ac:dyDescent="0.25">
      <c r="A81" s="74"/>
      <c r="B81" s="75"/>
      <c r="C81" s="130"/>
      <c r="D81" s="12"/>
      <c r="E81" s="169"/>
      <c r="F81" s="169"/>
    </row>
    <row r="82" spans="1:6" s="86" customFormat="1" ht="60" x14ac:dyDescent="0.25">
      <c r="A82" s="63" t="s">
        <v>78</v>
      </c>
      <c r="B82" s="13" t="s">
        <v>83</v>
      </c>
      <c r="C82" s="14" t="s">
        <v>74</v>
      </c>
      <c r="D82" s="4">
        <v>1287.1600000000001</v>
      </c>
      <c r="E82" s="15"/>
      <c r="F82" s="15"/>
    </row>
    <row r="83" spans="1:6" s="86" customFormat="1" ht="5.65" customHeight="1" x14ac:dyDescent="0.25">
      <c r="A83" s="91"/>
      <c r="B83" s="24"/>
      <c r="C83" s="156"/>
      <c r="D83" s="20"/>
      <c r="E83" s="168"/>
      <c r="F83" s="168"/>
    </row>
    <row r="84" spans="1:6" s="86" customFormat="1" ht="5.65" customHeight="1" x14ac:dyDescent="0.25">
      <c r="A84" s="74"/>
      <c r="B84" s="75"/>
      <c r="C84" s="130"/>
      <c r="D84" s="12"/>
      <c r="E84" s="169"/>
      <c r="F84" s="169"/>
    </row>
    <row r="85" spans="1:6" s="86" customFormat="1" ht="108.75" customHeight="1" x14ac:dyDescent="0.25">
      <c r="A85" s="63" t="s">
        <v>80</v>
      </c>
      <c r="B85" s="13" t="s">
        <v>255</v>
      </c>
      <c r="C85" s="14" t="s">
        <v>86</v>
      </c>
      <c r="D85" s="4">
        <v>1</v>
      </c>
      <c r="E85" s="15"/>
      <c r="F85" s="15"/>
    </row>
    <row r="86" spans="1:6" s="86" customFormat="1" ht="5.65" customHeight="1" x14ac:dyDescent="0.25">
      <c r="A86" s="91"/>
      <c r="B86" s="24"/>
      <c r="C86" s="156"/>
      <c r="D86" s="20"/>
      <c r="E86" s="168"/>
      <c r="F86" s="168"/>
    </row>
    <row r="87" spans="1:6" s="14" customFormat="1" ht="5.65" customHeight="1" x14ac:dyDescent="0.25">
      <c r="A87" s="74"/>
      <c r="B87" s="11"/>
      <c r="C87" s="130"/>
      <c r="D87" s="12"/>
      <c r="E87" s="169"/>
      <c r="F87" s="169"/>
    </row>
    <row r="88" spans="1:6" s="86" customFormat="1" x14ac:dyDescent="0.25">
      <c r="A88" s="63" t="s">
        <v>82</v>
      </c>
      <c r="B88" s="13" t="s">
        <v>88</v>
      </c>
      <c r="C88" s="14" t="s">
        <v>89</v>
      </c>
      <c r="D88" s="22">
        <v>0.1</v>
      </c>
      <c r="E88" s="15"/>
      <c r="F88" s="15"/>
    </row>
    <row r="89" spans="1:6" s="86" customFormat="1" ht="4.9000000000000004" customHeight="1" x14ac:dyDescent="0.25">
      <c r="A89" s="91"/>
      <c r="B89" s="24"/>
      <c r="C89" s="156"/>
      <c r="D89" s="20"/>
      <c r="E89" s="168"/>
      <c r="F89" s="168"/>
    </row>
    <row r="90" spans="1:6" s="86" customFormat="1" ht="4.9000000000000004" customHeight="1" x14ac:dyDescent="0.25">
      <c r="A90" s="74"/>
      <c r="B90" s="75"/>
      <c r="C90" s="130"/>
      <c r="D90" s="12"/>
      <c r="E90" s="169"/>
      <c r="F90" s="169"/>
    </row>
    <row r="91" spans="1:6" s="86" customFormat="1" ht="15.75" customHeight="1" x14ac:dyDescent="0.25">
      <c r="A91" s="104"/>
      <c r="B91" s="23" t="s">
        <v>90</v>
      </c>
      <c r="C91" s="209"/>
      <c r="D91" s="23"/>
      <c r="E91" s="193"/>
      <c r="F91" s="194"/>
    </row>
    <row r="92" spans="1:6" s="86" customFormat="1" x14ac:dyDescent="0.25">
      <c r="A92" s="63"/>
      <c r="B92" s="90"/>
      <c r="C92" s="14"/>
      <c r="D92" s="4"/>
      <c r="E92" s="15"/>
      <c r="F92" s="15"/>
    </row>
    <row r="93" spans="1:6" s="86" customFormat="1" x14ac:dyDescent="0.25">
      <c r="A93" s="63"/>
      <c r="B93" s="90"/>
      <c r="C93" s="14"/>
      <c r="D93" s="4"/>
      <c r="E93" s="15"/>
      <c r="F93" s="15"/>
    </row>
    <row r="94" spans="1:6" x14ac:dyDescent="0.25">
      <c r="A94" s="71" t="s">
        <v>20</v>
      </c>
      <c r="B94" s="72" t="s">
        <v>21</v>
      </c>
      <c r="C94" s="128"/>
      <c r="D94" s="2"/>
      <c r="E94" s="2"/>
      <c r="F94" s="73"/>
    </row>
    <row r="95" spans="1:6" s="86" customFormat="1" ht="5.65" customHeight="1" x14ac:dyDescent="0.25">
      <c r="A95" s="91"/>
      <c r="B95" s="24"/>
      <c r="C95" s="156"/>
      <c r="D95" s="20"/>
      <c r="E95" s="28"/>
      <c r="F95" s="28"/>
    </row>
    <row r="96" spans="1:6" s="14" customFormat="1" ht="5.65" customHeight="1" x14ac:dyDescent="0.25">
      <c r="A96" s="74"/>
      <c r="B96" s="11"/>
      <c r="C96" s="130"/>
      <c r="D96" s="12"/>
      <c r="E96" s="12"/>
      <c r="F96" s="12"/>
    </row>
    <row r="97" spans="1:6" s="86" customFormat="1" ht="63.6" customHeight="1" x14ac:dyDescent="0.25">
      <c r="A97" s="526" t="s">
        <v>91</v>
      </c>
      <c r="B97" s="527"/>
      <c r="C97" s="527"/>
      <c r="D97" s="527"/>
      <c r="E97" s="527"/>
      <c r="F97" s="528"/>
    </row>
    <row r="98" spans="1:6" s="86" customFormat="1" ht="5.65" customHeight="1" x14ac:dyDescent="0.25">
      <c r="A98" s="91"/>
      <c r="B98" s="24"/>
      <c r="C98" s="156"/>
      <c r="D98" s="20"/>
      <c r="E98" s="28"/>
      <c r="F98" s="28"/>
    </row>
    <row r="99" spans="1:6" s="14" customFormat="1" ht="5.65" customHeight="1" x14ac:dyDescent="0.25">
      <c r="A99" s="74"/>
      <c r="B99" s="11"/>
      <c r="C99" s="130"/>
      <c r="D99" s="12"/>
      <c r="E99" s="12"/>
      <c r="F99" s="12"/>
    </row>
    <row r="100" spans="1:6" s="86" customFormat="1" ht="45" x14ac:dyDescent="0.25">
      <c r="A100" s="63" t="s">
        <v>92</v>
      </c>
      <c r="B100" s="13" t="s">
        <v>256</v>
      </c>
      <c r="C100" s="14" t="s">
        <v>94</v>
      </c>
      <c r="D100" s="4">
        <v>344.85</v>
      </c>
      <c r="E100" s="15"/>
      <c r="F100" s="15"/>
    </row>
    <row r="101" spans="1:6" s="86" customFormat="1" ht="15" customHeight="1" x14ac:dyDescent="0.25">
      <c r="A101" s="91"/>
      <c r="B101" s="24"/>
      <c r="C101" s="156"/>
      <c r="D101" s="20"/>
      <c r="E101" s="168"/>
      <c r="F101" s="168"/>
    </row>
    <row r="102" spans="1:6" s="86" customFormat="1" ht="75" x14ac:dyDescent="0.25">
      <c r="A102" s="74" t="s">
        <v>49</v>
      </c>
      <c r="B102" s="13" t="s">
        <v>95</v>
      </c>
      <c r="C102" s="14" t="s">
        <v>94</v>
      </c>
      <c r="D102" s="4">
        <v>293.83999999999997</v>
      </c>
      <c r="E102" s="169"/>
      <c r="F102" s="169"/>
    </row>
    <row r="103" spans="1:6" s="14" customFormat="1" ht="15" customHeight="1" x14ac:dyDescent="0.25">
      <c r="A103" s="74"/>
      <c r="B103" s="11"/>
      <c r="C103" s="130"/>
      <c r="D103" s="12"/>
      <c r="E103" s="169"/>
      <c r="F103" s="169"/>
    </row>
    <row r="104" spans="1:6" s="86" customFormat="1" ht="45" x14ac:dyDescent="0.25">
      <c r="A104" s="63" t="s">
        <v>51</v>
      </c>
      <c r="B104" s="13" t="s">
        <v>96</v>
      </c>
      <c r="C104" s="14"/>
      <c r="D104" s="4"/>
      <c r="E104" s="15"/>
      <c r="F104" s="15"/>
    </row>
    <row r="105" spans="1:6" s="86" customFormat="1" x14ac:dyDescent="0.25">
      <c r="A105" s="63" t="s">
        <v>97</v>
      </c>
      <c r="B105" s="13" t="s">
        <v>98</v>
      </c>
      <c r="C105" s="14" t="s">
        <v>94</v>
      </c>
      <c r="D105" s="4">
        <v>4136.01</v>
      </c>
      <c r="E105" s="15"/>
      <c r="F105" s="15"/>
    </row>
    <row r="106" spans="1:6" s="86" customFormat="1" x14ac:dyDescent="0.25">
      <c r="A106" s="63" t="s">
        <v>99</v>
      </c>
      <c r="B106" s="13" t="s">
        <v>100</v>
      </c>
      <c r="C106" s="14" t="s">
        <v>94</v>
      </c>
      <c r="D106" s="4">
        <f>4136*0.2</f>
        <v>827.2</v>
      </c>
      <c r="E106" s="15"/>
      <c r="F106" s="15"/>
    </row>
    <row r="107" spans="1:6" s="86" customFormat="1" x14ac:dyDescent="0.25">
      <c r="A107" s="63"/>
      <c r="B107" s="13"/>
      <c r="C107" s="14"/>
      <c r="D107" s="4"/>
      <c r="E107" s="15"/>
      <c r="F107" s="15"/>
    </row>
    <row r="108" spans="1:6" s="86" customFormat="1" ht="90" x14ac:dyDescent="0.25">
      <c r="A108" s="63" t="s">
        <v>54</v>
      </c>
      <c r="B108" s="13" t="s">
        <v>102</v>
      </c>
      <c r="C108" s="14"/>
      <c r="D108" s="4"/>
      <c r="E108" s="15"/>
      <c r="F108" s="15"/>
    </row>
    <row r="109" spans="1:6" s="86" customFormat="1" x14ac:dyDescent="0.25">
      <c r="A109" s="63" t="s">
        <v>257</v>
      </c>
      <c r="B109" s="163" t="s">
        <v>104</v>
      </c>
      <c r="C109" s="14" t="s">
        <v>94</v>
      </c>
      <c r="D109" s="4">
        <v>976.98</v>
      </c>
      <c r="E109" s="15"/>
      <c r="F109" s="15"/>
    </row>
    <row r="110" spans="1:6" s="86" customFormat="1" x14ac:dyDescent="0.25">
      <c r="A110" s="63" t="s">
        <v>258</v>
      </c>
      <c r="B110" s="163" t="s">
        <v>106</v>
      </c>
      <c r="C110" s="14" t="s">
        <v>94</v>
      </c>
      <c r="D110" s="4">
        <f>976*0.2</f>
        <v>195.20000000000002</v>
      </c>
      <c r="E110" s="15"/>
      <c r="F110" s="15"/>
    </row>
    <row r="111" spans="1:6" s="86" customFormat="1" x14ac:dyDescent="0.25">
      <c r="A111" s="63"/>
      <c r="B111" s="13"/>
      <c r="C111" s="14"/>
      <c r="D111" s="4"/>
      <c r="E111" s="15"/>
      <c r="F111" s="15"/>
    </row>
    <row r="112" spans="1:6" s="86" customFormat="1" ht="45" x14ac:dyDescent="0.25">
      <c r="A112" s="63" t="s">
        <v>56</v>
      </c>
      <c r="B112" s="13" t="s">
        <v>101</v>
      </c>
      <c r="C112" s="14" t="s">
        <v>94</v>
      </c>
      <c r="D112" s="4">
        <v>459.56</v>
      </c>
      <c r="E112" s="15"/>
      <c r="F112" s="15"/>
    </row>
    <row r="113" spans="1:6" s="86" customFormat="1" ht="15.75" customHeight="1" x14ac:dyDescent="0.25">
      <c r="A113" s="63"/>
      <c r="B113" s="13"/>
      <c r="E113" s="25"/>
      <c r="F113" s="15"/>
    </row>
    <row r="114" spans="1:6" s="86" customFormat="1" ht="45" x14ac:dyDescent="0.25">
      <c r="A114" s="63" t="s">
        <v>58</v>
      </c>
      <c r="B114" s="13" t="s">
        <v>108</v>
      </c>
      <c r="C114" s="14" t="s">
        <v>94</v>
      </c>
      <c r="D114" s="4">
        <v>430</v>
      </c>
      <c r="E114" s="15"/>
      <c r="F114" s="15"/>
    </row>
    <row r="115" spans="1:6" s="86" customFormat="1" ht="15.75" customHeight="1" x14ac:dyDescent="0.25">
      <c r="A115" s="91"/>
      <c r="B115" s="24"/>
      <c r="C115" s="156"/>
      <c r="D115" s="20"/>
      <c r="E115" s="168"/>
      <c r="F115" s="168"/>
    </row>
    <row r="116" spans="1:6" s="86" customFormat="1" ht="80.25" customHeight="1" x14ac:dyDescent="0.25">
      <c r="A116" s="74" t="s">
        <v>60</v>
      </c>
      <c r="B116" s="13" t="s">
        <v>107</v>
      </c>
      <c r="C116" s="14" t="s">
        <v>94</v>
      </c>
      <c r="D116" s="12">
        <v>205</v>
      </c>
      <c r="E116" s="169"/>
      <c r="F116" s="169"/>
    </row>
    <row r="117" spans="1:6" s="86" customFormat="1" ht="15" customHeight="1" x14ac:dyDescent="0.25">
      <c r="A117" s="74"/>
      <c r="B117" s="13"/>
      <c r="C117" s="14"/>
      <c r="D117" s="12"/>
      <c r="E117" s="169"/>
      <c r="F117" s="169"/>
    </row>
    <row r="118" spans="1:6" s="86" customFormat="1" ht="75" x14ac:dyDescent="0.25">
      <c r="A118" s="74" t="s">
        <v>62</v>
      </c>
      <c r="B118" s="13" t="s">
        <v>259</v>
      </c>
      <c r="C118" s="14" t="s">
        <v>94</v>
      </c>
      <c r="D118" s="4">
        <v>210</v>
      </c>
      <c r="E118" s="169"/>
      <c r="F118" s="169"/>
    </row>
    <row r="119" spans="1:6" s="14" customFormat="1" ht="15.75" customHeight="1" x14ac:dyDescent="0.25">
      <c r="A119" s="74"/>
      <c r="B119" s="11"/>
      <c r="C119" s="130"/>
      <c r="D119" s="12"/>
      <c r="E119" s="169"/>
      <c r="F119" s="169"/>
    </row>
    <row r="120" spans="1:6" s="86" customFormat="1" ht="75" x14ac:dyDescent="0.25">
      <c r="A120" s="63" t="s">
        <v>64</v>
      </c>
      <c r="B120" s="13" t="s">
        <v>719</v>
      </c>
      <c r="C120" s="14" t="s">
        <v>94</v>
      </c>
      <c r="D120" s="4">
        <v>439.15</v>
      </c>
      <c r="E120" s="15"/>
      <c r="F120" s="15"/>
    </row>
    <row r="121" spans="1:6" s="86" customFormat="1" ht="16.5" customHeight="1" x14ac:dyDescent="0.25">
      <c r="A121" s="63"/>
      <c r="B121" s="13"/>
      <c r="E121" s="15"/>
      <c r="F121" s="15"/>
    </row>
    <row r="122" spans="1:6" s="86" customFormat="1" ht="45" x14ac:dyDescent="0.25">
      <c r="A122" s="63" t="s">
        <v>67</v>
      </c>
      <c r="B122" s="13" t="s">
        <v>109</v>
      </c>
      <c r="C122" s="14" t="s">
        <v>74</v>
      </c>
      <c r="D122" s="4">
        <v>2606.2399999999998</v>
      </c>
      <c r="E122" s="15"/>
      <c r="F122" s="15"/>
    </row>
    <row r="123" spans="1:6" s="86" customFormat="1" ht="5.65" customHeight="1" x14ac:dyDescent="0.25">
      <c r="A123" s="91"/>
      <c r="B123" s="24"/>
      <c r="C123" s="156"/>
      <c r="D123" s="20"/>
      <c r="E123" s="168"/>
      <c r="F123" s="168" t="str">
        <f>IF(D123&gt;0,ROUND((E123*D123),2),"")</f>
        <v/>
      </c>
    </row>
    <row r="124" spans="1:6" s="76" customFormat="1" ht="5.65" customHeight="1" x14ac:dyDescent="0.25">
      <c r="A124" s="74"/>
      <c r="B124" s="75"/>
      <c r="C124" s="130"/>
      <c r="D124" s="12"/>
      <c r="E124" s="169"/>
      <c r="F124" s="169"/>
    </row>
    <row r="125" spans="1:6" s="86" customFormat="1" ht="159.6" customHeight="1" x14ac:dyDescent="0.25">
      <c r="A125" s="63" t="s">
        <v>69</v>
      </c>
      <c r="B125" s="13" t="s">
        <v>750</v>
      </c>
      <c r="C125" s="14" t="s">
        <v>46</v>
      </c>
      <c r="D125" s="4">
        <v>14</v>
      </c>
      <c r="E125" s="15"/>
      <c r="F125" s="15"/>
    </row>
    <row r="126" spans="1:6" s="86" customFormat="1" ht="5.65" customHeight="1" x14ac:dyDescent="0.25">
      <c r="A126" s="91"/>
      <c r="B126" s="24"/>
      <c r="C126" s="156"/>
      <c r="D126" s="20"/>
      <c r="E126" s="168"/>
      <c r="F126" s="168"/>
    </row>
    <row r="127" spans="1:6" s="14" customFormat="1" ht="5.65" customHeight="1" x14ac:dyDescent="0.25">
      <c r="A127" s="74"/>
      <c r="B127" s="11"/>
      <c r="C127" s="130"/>
      <c r="D127" s="12"/>
      <c r="E127" s="169"/>
      <c r="F127" s="169"/>
    </row>
    <row r="128" spans="1:6" s="86" customFormat="1" ht="174.6" customHeight="1" x14ac:dyDescent="0.25">
      <c r="A128" s="63" t="s">
        <v>71</v>
      </c>
      <c r="B128" s="13" t="s">
        <v>751</v>
      </c>
      <c r="C128" s="14" t="s">
        <v>46</v>
      </c>
      <c r="D128" s="4">
        <v>16</v>
      </c>
      <c r="E128" s="15"/>
      <c r="F128" s="15"/>
    </row>
    <row r="129" spans="1:6" s="86" customFormat="1" ht="5.65" customHeight="1" x14ac:dyDescent="0.25">
      <c r="A129" s="91"/>
      <c r="B129" s="24"/>
      <c r="C129" s="156"/>
      <c r="D129" s="20"/>
      <c r="E129" s="168"/>
      <c r="F129" s="168"/>
    </row>
    <row r="130" spans="1:6" s="14" customFormat="1" ht="5.65" customHeight="1" x14ac:dyDescent="0.25">
      <c r="A130" s="74"/>
      <c r="B130" s="11"/>
      <c r="C130" s="130"/>
      <c r="D130" s="12"/>
      <c r="E130" s="169"/>
      <c r="F130" s="169"/>
    </row>
    <row r="131" spans="1:6" s="86" customFormat="1" ht="176.45" customHeight="1" x14ac:dyDescent="0.25">
      <c r="A131" s="63" t="s">
        <v>72</v>
      </c>
      <c r="B131" s="13" t="s">
        <v>752</v>
      </c>
      <c r="C131" s="14" t="s">
        <v>46</v>
      </c>
      <c r="D131" s="4">
        <v>16</v>
      </c>
      <c r="E131" s="15"/>
      <c r="F131" s="15"/>
    </row>
    <row r="132" spans="1:6" s="86" customFormat="1" ht="5.65" customHeight="1" x14ac:dyDescent="0.25">
      <c r="A132" s="91"/>
      <c r="B132" s="24"/>
      <c r="C132" s="156"/>
      <c r="D132" s="20"/>
      <c r="E132" s="168"/>
      <c r="F132" s="168" t="str">
        <f>IF(D132&gt;0,ROUND((E132*D132),2),"")</f>
        <v/>
      </c>
    </row>
    <row r="133" spans="1:6" s="14" customFormat="1" ht="5.65" customHeight="1" x14ac:dyDescent="0.25">
      <c r="A133" s="74"/>
      <c r="B133" s="11"/>
      <c r="C133" s="130"/>
      <c r="D133" s="12"/>
      <c r="E133" s="169"/>
      <c r="F133" s="169" t="str">
        <f>IF(D133&gt;0,ROUND((E133*D133),2),"")</f>
        <v/>
      </c>
    </row>
    <row r="134" spans="1:6" s="86" customFormat="1" ht="116.45" customHeight="1" x14ac:dyDescent="0.25">
      <c r="A134" s="63" t="s">
        <v>75</v>
      </c>
      <c r="B134" s="13" t="s">
        <v>753</v>
      </c>
      <c r="C134" s="14" t="s">
        <v>46</v>
      </c>
      <c r="D134" s="4">
        <v>6.5</v>
      </c>
      <c r="E134" s="15"/>
      <c r="F134" s="15"/>
    </row>
    <row r="135" spans="1:6" s="86" customFormat="1" ht="5.65" customHeight="1" x14ac:dyDescent="0.25">
      <c r="A135" s="91"/>
      <c r="B135" s="24"/>
      <c r="C135" s="156"/>
      <c r="D135" s="20"/>
      <c r="E135" s="168"/>
      <c r="F135" s="168"/>
    </row>
    <row r="136" spans="1:6" s="14" customFormat="1" ht="5.65" customHeight="1" x14ac:dyDescent="0.25">
      <c r="A136" s="74"/>
      <c r="B136" s="11"/>
      <c r="C136" s="130"/>
      <c r="D136" s="12"/>
      <c r="E136" s="169"/>
      <c r="F136" s="169"/>
    </row>
    <row r="137" spans="1:6" s="86" customFormat="1" ht="175.15" customHeight="1" x14ac:dyDescent="0.25">
      <c r="A137" s="63" t="s">
        <v>78</v>
      </c>
      <c r="B137" s="13" t="s">
        <v>754</v>
      </c>
      <c r="C137" s="14" t="s">
        <v>46</v>
      </c>
      <c r="D137" s="4">
        <v>13</v>
      </c>
      <c r="E137" s="15"/>
      <c r="F137" s="15"/>
    </row>
    <row r="138" spans="1:6" s="86" customFormat="1" ht="5.65" customHeight="1" x14ac:dyDescent="0.25">
      <c r="A138" s="91"/>
      <c r="B138" s="24"/>
      <c r="C138" s="156"/>
      <c r="D138" s="20"/>
      <c r="E138" s="168"/>
      <c r="F138" s="168"/>
    </row>
    <row r="139" spans="1:6" s="14" customFormat="1" ht="5.65" customHeight="1" x14ac:dyDescent="0.25">
      <c r="A139" s="74"/>
      <c r="B139" s="11"/>
      <c r="C139" s="130"/>
      <c r="D139" s="12"/>
      <c r="E139" s="169"/>
      <c r="F139" s="169"/>
    </row>
    <row r="140" spans="1:6" s="14" customFormat="1" ht="84.75" customHeight="1" x14ac:dyDescent="0.25">
      <c r="A140" s="63" t="s">
        <v>80</v>
      </c>
      <c r="B140" s="13" t="s">
        <v>260</v>
      </c>
      <c r="C140" s="14" t="s">
        <v>94</v>
      </c>
      <c r="D140" s="4">
        <v>5.4</v>
      </c>
      <c r="E140" s="15"/>
      <c r="F140" s="15"/>
    </row>
    <row r="141" spans="1:6" s="86" customFormat="1" ht="5.65" customHeight="1" x14ac:dyDescent="0.25">
      <c r="A141" s="91"/>
      <c r="B141" s="24"/>
      <c r="C141" s="156"/>
      <c r="D141" s="20"/>
      <c r="E141" s="168"/>
      <c r="F141" s="168"/>
    </row>
    <row r="142" spans="1:6" s="14" customFormat="1" ht="5.65" customHeight="1" x14ac:dyDescent="0.25">
      <c r="A142" s="74"/>
      <c r="B142" s="11"/>
      <c r="C142" s="130"/>
      <c r="D142" s="12"/>
      <c r="E142" s="169"/>
      <c r="F142" s="169"/>
    </row>
    <row r="143" spans="1:6" s="14" customFormat="1" ht="45" x14ac:dyDescent="0.25">
      <c r="A143" s="63" t="s">
        <v>82</v>
      </c>
      <c r="B143" s="13" t="s">
        <v>111</v>
      </c>
      <c r="C143" s="14" t="s">
        <v>74</v>
      </c>
      <c r="D143" s="4">
        <v>2487.11</v>
      </c>
      <c r="E143" s="15"/>
      <c r="F143" s="15"/>
    </row>
    <row r="144" spans="1:6" s="86" customFormat="1" ht="5.65" customHeight="1" x14ac:dyDescent="0.25">
      <c r="A144" s="91"/>
      <c r="B144" s="24"/>
      <c r="C144" s="156"/>
      <c r="D144" s="20"/>
      <c r="E144" s="168"/>
      <c r="F144" s="168"/>
    </row>
    <row r="145" spans="1:6" s="14" customFormat="1" ht="5.65" customHeight="1" x14ac:dyDescent="0.25">
      <c r="A145" s="74"/>
      <c r="B145" s="11"/>
      <c r="C145" s="130"/>
      <c r="D145" s="12"/>
      <c r="E145" s="169"/>
      <c r="F145" s="169"/>
    </row>
    <row r="146" spans="1:6" s="86" customFormat="1" ht="75" x14ac:dyDescent="0.25">
      <c r="A146" s="63" t="s">
        <v>84</v>
      </c>
      <c r="B146" s="13" t="s">
        <v>112</v>
      </c>
      <c r="C146" s="14" t="s">
        <v>94</v>
      </c>
      <c r="D146" s="4">
        <v>306.95999999999998</v>
      </c>
      <c r="E146" s="15"/>
      <c r="F146" s="15"/>
    </row>
    <row r="147" spans="1:6" s="86" customFormat="1" ht="9" customHeight="1" x14ac:dyDescent="0.25">
      <c r="A147" s="91"/>
      <c r="B147" s="24"/>
      <c r="C147" s="156"/>
      <c r="D147" s="20"/>
      <c r="E147" s="168"/>
      <c r="F147" s="168" t="str">
        <f>IF(D147&gt;0,ROUND((E147*D147),2),"")</f>
        <v/>
      </c>
    </row>
    <row r="148" spans="1:6" s="14" customFormat="1" ht="8.25" customHeight="1" x14ac:dyDescent="0.25">
      <c r="A148" s="74"/>
      <c r="B148" s="11"/>
      <c r="C148" s="130"/>
      <c r="D148" s="12"/>
      <c r="E148" s="169"/>
      <c r="F148" s="169" t="str">
        <f>IF(D148&gt;0,ROUND((E148*D148),2),"")</f>
        <v/>
      </c>
    </row>
    <row r="149" spans="1:6" s="86" customFormat="1" ht="120" x14ac:dyDescent="0.25">
      <c r="A149" s="63" t="s">
        <v>87</v>
      </c>
      <c r="B149" s="13" t="s">
        <v>720</v>
      </c>
      <c r="C149" s="14" t="s">
        <v>94</v>
      </c>
      <c r="D149" s="4">
        <v>1089.78</v>
      </c>
      <c r="E149" s="15"/>
      <c r="F149" s="15"/>
    </row>
    <row r="150" spans="1:6" s="86" customFormat="1" ht="5.65" customHeight="1" x14ac:dyDescent="0.25">
      <c r="A150" s="91"/>
      <c r="B150" s="24"/>
      <c r="C150" s="156"/>
      <c r="D150" s="20"/>
      <c r="E150" s="168"/>
      <c r="F150" s="168"/>
    </row>
    <row r="151" spans="1:6" s="14" customFormat="1" ht="5.65" customHeight="1" x14ac:dyDescent="0.25">
      <c r="A151" s="74"/>
      <c r="B151" s="11"/>
      <c r="C151" s="130"/>
      <c r="D151" s="12"/>
      <c r="E151" s="169"/>
      <c r="F151" s="169"/>
    </row>
    <row r="152" spans="1:6" s="86" customFormat="1" ht="90.6" customHeight="1" x14ac:dyDescent="0.25">
      <c r="A152" s="63" t="s">
        <v>114</v>
      </c>
      <c r="B152" s="13" t="s">
        <v>113</v>
      </c>
      <c r="C152" s="14" t="s">
        <v>94</v>
      </c>
      <c r="D152" s="4">
        <v>4250.3599999999997</v>
      </c>
      <c r="E152" s="15"/>
      <c r="F152" s="15"/>
    </row>
    <row r="153" spans="1:6" s="86" customFormat="1" ht="5.65" customHeight="1" x14ac:dyDescent="0.25">
      <c r="A153" s="91"/>
      <c r="B153" s="24"/>
      <c r="C153" s="156"/>
      <c r="D153" s="20"/>
      <c r="E153" s="168"/>
      <c r="F153" s="168"/>
    </row>
    <row r="154" spans="1:6" s="14" customFormat="1" ht="5.65" customHeight="1" x14ac:dyDescent="0.25">
      <c r="A154" s="74"/>
      <c r="B154" s="11"/>
      <c r="C154" s="130"/>
      <c r="D154" s="12"/>
      <c r="E154" s="169"/>
      <c r="F154" s="169"/>
    </row>
    <row r="155" spans="1:6" s="86" customFormat="1" ht="51" customHeight="1" x14ac:dyDescent="0.25">
      <c r="A155" s="63" t="s">
        <v>116</v>
      </c>
      <c r="B155" s="95" t="s">
        <v>115</v>
      </c>
      <c r="C155" s="14" t="s">
        <v>94</v>
      </c>
      <c r="D155" s="4">
        <v>1355.75</v>
      </c>
      <c r="E155" s="15"/>
      <c r="F155" s="15"/>
    </row>
    <row r="156" spans="1:6" s="86" customFormat="1" ht="5.65" customHeight="1" x14ac:dyDescent="0.25">
      <c r="A156" s="91"/>
      <c r="B156" s="24"/>
      <c r="C156" s="156"/>
      <c r="D156" s="20"/>
      <c r="E156" s="168"/>
      <c r="F156" s="168"/>
    </row>
    <row r="157" spans="1:6" s="14" customFormat="1" ht="5.65" customHeight="1" x14ac:dyDescent="0.25">
      <c r="A157" s="74"/>
      <c r="B157" s="11"/>
      <c r="C157" s="130"/>
      <c r="D157" s="12"/>
      <c r="E157" s="169"/>
      <c r="F157" s="169"/>
    </row>
    <row r="158" spans="1:6" s="86" customFormat="1" ht="75" x14ac:dyDescent="0.25">
      <c r="A158" s="63" t="s">
        <v>118</v>
      </c>
      <c r="B158" s="13" t="s">
        <v>117</v>
      </c>
      <c r="C158" s="14" t="s">
        <v>94</v>
      </c>
      <c r="D158" s="4">
        <v>1880</v>
      </c>
      <c r="E158" s="15"/>
      <c r="F158" s="15"/>
    </row>
    <row r="159" spans="1:6" s="86" customFormat="1" ht="14.25" customHeight="1" x14ac:dyDescent="0.25">
      <c r="A159" s="91"/>
      <c r="B159" s="24"/>
      <c r="C159" s="156"/>
      <c r="D159" s="20"/>
      <c r="E159" s="168"/>
      <c r="F159" s="168"/>
    </row>
    <row r="160" spans="1:6" s="86" customFormat="1" ht="75" x14ac:dyDescent="0.25">
      <c r="A160" s="74" t="s">
        <v>120</v>
      </c>
      <c r="B160" s="13" t="s">
        <v>119</v>
      </c>
      <c r="C160" s="14" t="s">
        <v>94</v>
      </c>
      <c r="D160" s="4">
        <v>1567</v>
      </c>
      <c r="E160" s="169"/>
      <c r="F160" s="169"/>
    </row>
    <row r="161" spans="1:6" s="14" customFormat="1" ht="13.5" customHeight="1" x14ac:dyDescent="0.25">
      <c r="A161" s="74"/>
      <c r="B161" s="11"/>
      <c r="C161" s="130"/>
      <c r="D161" s="12"/>
      <c r="E161" s="169"/>
      <c r="F161" s="169"/>
    </row>
    <row r="162" spans="1:6" s="86" customFormat="1" ht="45" x14ac:dyDescent="0.25">
      <c r="A162" s="63" t="s">
        <v>122</v>
      </c>
      <c r="B162" s="13" t="s">
        <v>261</v>
      </c>
      <c r="C162" s="14" t="s">
        <v>94</v>
      </c>
      <c r="D162" s="4">
        <v>141.43</v>
      </c>
      <c r="E162" s="15"/>
      <c r="F162" s="15"/>
    </row>
    <row r="163" spans="1:6" s="86" customFormat="1" ht="5.65" customHeight="1" x14ac:dyDescent="0.25">
      <c r="A163" s="91"/>
      <c r="B163" s="24"/>
      <c r="C163" s="156"/>
      <c r="D163" s="20"/>
      <c r="E163" s="168"/>
      <c r="F163" s="168"/>
    </row>
    <row r="164" spans="1:6" s="14" customFormat="1" ht="5.65" customHeight="1" x14ac:dyDescent="0.25">
      <c r="A164" s="74"/>
      <c r="B164" s="11"/>
      <c r="C164" s="130"/>
      <c r="D164" s="12"/>
      <c r="E164" s="169"/>
      <c r="F164" s="169"/>
    </row>
    <row r="165" spans="1:6" s="14" customFormat="1" ht="63" customHeight="1" x14ac:dyDescent="0.25">
      <c r="A165" s="63" t="s">
        <v>124</v>
      </c>
      <c r="B165" s="13" t="s">
        <v>123</v>
      </c>
      <c r="C165" s="14" t="s">
        <v>74</v>
      </c>
      <c r="D165" s="4">
        <v>3460</v>
      </c>
      <c r="E165" s="15"/>
      <c r="F165" s="15"/>
    </row>
    <row r="166" spans="1:6" s="86" customFormat="1" ht="14.25" customHeight="1" x14ac:dyDescent="0.25">
      <c r="A166" s="91"/>
      <c r="B166" s="24"/>
      <c r="C166" s="156"/>
      <c r="D166" s="20"/>
      <c r="E166" s="168"/>
      <c r="F166" s="168"/>
    </row>
    <row r="167" spans="1:6" s="86" customFormat="1" ht="48" customHeight="1" x14ac:dyDescent="0.25">
      <c r="A167" s="63" t="s">
        <v>126</v>
      </c>
      <c r="B167" s="13" t="s">
        <v>140</v>
      </c>
      <c r="C167" s="14" t="s">
        <v>74</v>
      </c>
      <c r="D167" s="4">
        <v>685</v>
      </c>
      <c r="E167" s="169"/>
      <c r="F167" s="169"/>
    </row>
    <row r="168" spans="1:6" s="14" customFormat="1" ht="13.5" customHeight="1" x14ac:dyDescent="0.25">
      <c r="A168" s="74"/>
      <c r="B168" s="11"/>
      <c r="C168" s="130"/>
      <c r="D168" s="12"/>
      <c r="E168" s="169"/>
      <c r="F168" s="169"/>
    </row>
    <row r="169" spans="1:6" s="86" customFormat="1" ht="45" x14ac:dyDescent="0.25">
      <c r="A169" s="63" t="s">
        <v>128</v>
      </c>
      <c r="B169" s="13" t="s">
        <v>125</v>
      </c>
      <c r="C169" s="14" t="s">
        <v>74</v>
      </c>
      <c r="D169" s="4">
        <v>780.24</v>
      </c>
      <c r="E169" s="15"/>
      <c r="F169" s="15"/>
    </row>
    <row r="170" spans="1:6" s="86" customFormat="1" ht="5.65" customHeight="1" x14ac:dyDescent="0.25">
      <c r="A170" s="91"/>
      <c r="B170" s="24"/>
      <c r="C170" s="156"/>
      <c r="D170" s="20"/>
      <c r="E170" s="168"/>
      <c r="F170" s="168"/>
    </row>
    <row r="171" spans="1:6" s="14" customFormat="1" ht="5.65" customHeight="1" x14ac:dyDescent="0.25">
      <c r="A171" s="74"/>
      <c r="B171" s="11"/>
      <c r="C171" s="130"/>
      <c r="D171" s="12"/>
      <c r="E171" s="169"/>
      <c r="F171" s="169"/>
    </row>
    <row r="172" spans="1:6" s="86" customFormat="1" ht="60" x14ac:dyDescent="0.25">
      <c r="A172" s="63" t="s">
        <v>130</v>
      </c>
      <c r="B172" s="13" t="s">
        <v>127</v>
      </c>
      <c r="C172" s="14" t="s">
        <v>94</v>
      </c>
      <c r="D172" s="4">
        <v>51.01</v>
      </c>
      <c r="E172" s="15"/>
      <c r="F172" s="15"/>
    </row>
    <row r="173" spans="1:6" s="86" customFormat="1" ht="5.65" customHeight="1" x14ac:dyDescent="0.25">
      <c r="A173" s="91"/>
      <c r="B173" s="24"/>
      <c r="C173" s="156"/>
      <c r="D173" s="20"/>
      <c r="E173" s="168"/>
      <c r="F173" s="168"/>
    </row>
    <row r="174" spans="1:6" s="14" customFormat="1" ht="5.65" customHeight="1" x14ac:dyDescent="0.25">
      <c r="A174" s="74"/>
      <c r="B174" s="11"/>
      <c r="C174" s="130"/>
      <c r="D174" s="12"/>
      <c r="E174" s="169"/>
      <c r="F174" s="169"/>
    </row>
    <row r="175" spans="1:6" s="14" customFormat="1" ht="45" x14ac:dyDescent="0.25">
      <c r="A175" s="63" t="s">
        <v>132</v>
      </c>
      <c r="B175" s="95" t="s">
        <v>262</v>
      </c>
      <c r="C175" s="14" t="s">
        <v>94</v>
      </c>
      <c r="D175" s="4">
        <v>293.83999999999997</v>
      </c>
      <c r="E175" s="15"/>
      <c r="F175" s="15"/>
    </row>
    <row r="176" spans="1:6" s="86" customFormat="1" ht="5.65" customHeight="1" x14ac:dyDescent="0.25">
      <c r="A176" s="91"/>
      <c r="B176" s="24"/>
      <c r="C176" s="156"/>
      <c r="D176" s="20"/>
      <c r="E176" s="168"/>
      <c r="F176" s="168"/>
    </row>
    <row r="177" spans="1:6" s="14" customFormat="1" ht="5.65" customHeight="1" x14ac:dyDescent="0.25">
      <c r="A177" s="74"/>
      <c r="B177" s="11"/>
      <c r="C177" s="130"/>
      <c r="D177" s="12"/>
      <c r="E177" s="169"/>
      <c r="F177" s="169"/>
    </row>
    <row r="178" spans="1:6" s="14" customFormat="1" ht="30" x14ac:dyDescent="0.25">
      <c r="A178" s="63" t="s">
        <v>134</v>
      </c>
      <c r="B178" s="95" t="s">
        <v>263</v>
      </c>
      <c r="C178" s="14" t="s">
        <v>74</v>
      </c>
      <c r="D178" s="4">
        <v>2964.6</v>
      </c>
      <c r="E178" s="15"/>
      <c r="F178" s="15"/>
    </row>
    <row r="179" spans="1:6" s="86" customFormat="1" ht="5.65" customHeight="1" x14ac:dyDescent="0.25">
      <c r="A179" s="91"/>
      <c r="B179" s="24"/>
      <c r="C179" s="156"/>
      <c r="D179" s="20"/>
      <c r="E179" s="168"/>
      <c r="F179" s="168"/>
    </row>
    <row r="180" spans="1:6" s="14" customFormat="1" ht="5.65" customHeight="1" x14ac:dyDescent="0.25">
      <c r="A180" s="74"/>
      <c r="B180" s="11"/>
      <c r="C180" s="130"/>
      <c r="D180" s="12"/>
      <c r="E180" s="169"/>
      <c r="F180" s="169"/>
    </row>
    <row r="181" spans="1:6" s="14" customFormat="1" ht="30" x14ac:dyDescent="0.25">
      <c r="A181" s="63" t="s">
        <v>264</v>
      </c>
      <c r="B181" s="95" t="s">
        <v>133</v>
      </c>
      <c r="C181" s="14" t="s">
        <v>74</v>
      </c>
      <c r="D181" s="4">
        <v>4751.6000000000004</v>
      </c>
      <c r="E181" s="15"/>
      <c r="F181" s="15"/>
    </row>
    <row r="182" spans="1:6" s="86" customFormat="1" ht="5.65" customHeight="1" x14ac:dyDescent="0.25">
      <c r="A182" s="91"/>
      <c r="B182" s="24"/>
      <c r="C182" s="156"/>
      <c r="D182" s="20"/>
      <c r="E182" s="168"/>
      <c r="F182" s="168"/>
    </row>
    <row r="183" spans="1:6" s="14" customFormat="1" ht="5.65" customHeight="1" x14ac:dyDescent="0.25">
      <c r="A183" s="74"/>
      <c r="B183" s="11"/>
      <c r="C183" s="130"/>
      <c r="D183" s="12"/>
      <c r="E183" s="169"/>
      <c r="F183" s="169"/>
    </row>
    <row r="184" spans="1:6" s="86" customFormat="1" x14ac:dyDescent="0.25">
      <c r="A184" s="63" t="s">
        <v>718</v>
      </c>
      <c r="B184" s="13" t="s">
        <v>88</v>
      </c>
      <c r="C184" s="14" t="s">
        <v>89</v>
      </c>
      <c r="D184" s="22">
        <v>0.1</v>
      </c>
      <c r="E184" s="15"/>
      <c r="F184" s="15"/>
    </row>
    <row r="185" spans="1:6" s="86" customFormat="1" ht="5.65" customHeight="1" x14ac:dyDescent="0.25">
      <c r="A185" s="91"/>
      <c r="B185" s="24"/>
      <c r="C185" s="156"/>
      <c r="D185" s="20"/>
      <c r="E185" s="168"/>
      <c r="F185" s="168" t="str">
        <f>IF(D185&gt;0,ROUND((E185*D185),2),"")</f>
        <v/>
      </c>
    </row>
    <row r="186" spans="1:6" s="14" customFormat="1" ht="5.65" customHeight="1" x14ac:dyDescent="0.25">
      <c r="A186" s="74"/>
      <c r="B186" s="11"/>
      <c r="C186" s="130"/>
      <c r="D186" s="12"/>
      <c r="E186" s="169"/>
      <c r="F186" s="169"/>
    </row>
    <row r="187" spans="1:6" s="86" customFormat="1" ht="17.25" customHeight="1" x14ac:dyDescent="0.25">
      <c r="A187" s="210"/>
      <c r="B187" s="23" t="s">
        <v>135</v>
      </c>
      <c r="C187" s="23"/>
      <c r="D187" s="23"/>
      <c r="E187" s="193"/>
      <c r="F187" s="194"/>
    </row>
    <row r="188" spans="1:6" s="86" customFormat="1" x14ac:dyDescent="0.25">
      <c r="A188" s="63"/>
      <c r="B188" s="90"/>
      <c r="C188" s="14"/>
      <c r="D188" s="4"/>
      <c r="E188" s="15"/>
      <c r="F188" s="15"/>
    </row>
    <row r="189" spans="1:6" s="86" customFormat="1" x14ac:dyDescent="0.25">
      <c r="A189" s="63"/>
      <c r="B189" s="90"/>
      <c r="C189" s="14"/>
      <c r="D189" s="4"/>
      <c r="E189" s="15"/>
      <c r="F189" s="15"/>
    </row>
    <row r="190" spans="1:6" x14ac:dyDescent="0.25">
      <c r="A190" s="71" t="s">
        <v>22</v>
      </c>
      <c r="B190" s="72" t="s">
        <v>23</v>
      </c>
      <c r="C190" s="128"/>
      <c r="D190" s="2"/>
      <c r="E190" s="211"/>
      <c r="F190" s="212"/>
    </row>
    <row r="191" spans="1:6" s="86" customFormat="1" ht="5.65" customHeight="1" x14ac:dyDescent="0.25">
      <c r="A191" s="91"/>
      <c r="B191" s="24"/>
      <c r="C191" s="156"/>
      <c r="D191" s="20"/>
      <c r="E191" s="168"/>
      <c r="F191" s="168"/>
    </row>
    <row r="192" spans="1:6" s="14" customFormat="1" ht="5.65" customHeight="1" x14ac:dyDescent="0.25">
      <c r="A192" s="74"/>
      <c r="B192" s="11"/>
      <c r="C192" s="130"/>
      <c r="D192" s="12"/>
      <c r="E192" s="169"/>
      <c r="F192" s="169"/>
    </row>
    <row r="193" spans="1:6" s="100" customFormat="1" ht="57" customHeight="1" x14ac:dyDescent="0.25">
      <c r="A193" s="98" t="s">
        <v>92</v>
      </c>
      <c r="B193" s="97" t="s">
        <v>265</v>
      </c>
      <c r="C193" s="204" t="s">
        <v>74</v>
      </c>
      <c r="D193" s="21">
        <v>205</v>
      </c>
      <c r="E193" s="25"/>
      <c r="F193" s="25"/>
    </row>
    <row r="194" spans="1:6" s="86" customFormat="1" ht="5.65" customHeight="1" x14ac:dyDescent="0.25">
      <c r="A194" s="91"/>
      <c r="B194" s="24"/>
      <c r="C194" s="156"/>
      <c r="D194" s="20"/>
      <c r="E194" s="168"/>
      <c r="F194" s="168"/>
    </row>
    <row r="195" spans="1:6" s="14" customFormat="1" ht="5.65" customHeight="1" x14ac:dyDescent="0.25">
      <c r="A195" s="74"/>
      <c r="B195" s="11"/>
      <c r="C195" s="130"/>
      <c r="D195" s="12"/>
      <c r="E195" s="169"/>
      <c r="F195" s="169"/>
    </row>
    <row r="196" spans="1:6" s="86" customFormat="1" ht="30" x14ac:dyDescent="0.25">
      <c r="A196" s="63" t="s">
        <v>49</v>
      </c>
      <c r="B196" s="13" t="s">
        <v>137</v>
      </c>
      <c r="C196" s="14" t="s">
        <v>74</v>
      </c>
      <c r="D196" s="4">
        <v>205</v>
      </c>
      <c r="E196" s="15"/>
      <c r="F196" s="15"/>
    </row>
    <row r="197" spans="1:6" s="86" customFormat="1" ht="5.65" customHeight="1" x14ac:dyDescent="0.25">
      <c r="A197" s="91"/>
      <c r="B197" s="24"/>
      <c r="C197" s="156"/>
      <c r="D197" s="20"/>
      <c r="E197" s="168"/>
      <c r="F197" s="168"/>
    </row>
    <row r="198" spans="1:6" s="14" customFormat="1" ht="5.65" customHeight="1" x14ac:dyDescent="0.25">
      <c r="A198" s="74"/>
      <c r="B198" s="11"/>
      <c r="C198" s="130"/>
      <c r="D198" s="12"/>
      <c r="E198" s="169"/>
      <c r="F198" s="169"/>
    </row>
    <row r="199" spans="1:6" s="86" customFormat="1" ht="30" customHeight="1" x14ac:dyDescent="0.25">
      <c r="A199" s="63" t="s">
        <v>51</v>
      </c>
      <c r="B199" s="13" t="s">
        <v>138</v>
      </c>
      <c r="C199" s="14" t="s">
        <v>74</v>
      </c>
      <c r="D199" s="4">
        <v>305</v>
      </c>
      <c r="E199" s="15"/>
      <c r="F199" s="15"/>
    </row>
    <row r="200" spans="1:6" s="86" customFormat="1" ht="5.65" customHeight="1" x14ac:dyDescent="0.25">
      <c r="A200" s="91"/>
      <c r="B200" s="24"/>
      <c r="C200" s="156"/>
      <c r="D200" s="20"/>
      <c r="E200" s="168"/>
      <c r="F200" s="168"/>
    </row>
    <row r="201" spans="1:6" s="14" customFormat="1" ht="5.65" customHeight="1" x14ac:dyDescent="0.25">
      <c r="A201" s="74"/>
      <c r="B201" s="11"/>
      <c r="C201" s="130"/>
      <c r="D201" s="12"/>
      <c r="E201" s="169"/>
      <c r="F201" s="169"/>
    </row>
    <row r="202" spans="1:6" s="86" customFormat="1" ht="33.75" customHeight="1" x14ac:dyDescent="0.25">
      <c r="A202" s="63" t="s">
        <v>54</v>
      </c>
      <c r="B202" s="13" t="s">
        <v>266</v>
      </c>
      <c r="C202" s="14" t="s">
        <v>74</v>
      </c>
      <c r="D202" s="4">
        <v>305</v>
      </c>
      <c r="E202" s="15"/>
      <c r="F202" s="15"/>
    </row>
    <row r="203" spans="1:6" s="86" customFormat="1" ht="5.65" customHeight="1" x14ac:dyDescent="0.25">
      <c r="A203" s="91"/>
      <c r="B203" s="24"/>
      <c r="C203" s="156"/>
      <c r="D203" s="20"/>
      <c r="E203" s="168"/>
      <c r="F203" s="168"/>
    </row>
    <row r="204" spans="1:6" s="14" customFormat="1" ht="5.65" customHeight="1" x14ac:dyDescent="0.25">
      <c r="A204" s="74"/>
      <c r="B204" s="11"/>
      <c r="C204" s="130"/>
      <c r="D204" s="12"/>
      <c r="E204" s="169"/>
      <c r="F204" s="169"/>
    </row>
    <row r="205" spans="1:6" s="100" customFormat="1" ht="61.9" customHeight="1" x14ac:dyDescent="0.25">
      <c r="A205" s="98" t="s">
        <v>56</v>
      </c>
      <c r="B205" s="511" t="s">
        <v>795</v>
      </c>
      <c r="C205" s="515" t="s">
        <v>74</v>
      </c>
      <c r="D205" s="516">
        <v>3150</v>
      </c>
      <c r="E205" s="25"/>
      <c r="F205" s="25"/>
    </row>
    <row r="206" spans="1:6" s="86" customFormat="1" ht="5.65" customHeight="1" x14ac:dyDescent="0.25">
      <c r="A206" s="91"/>
      <c r="B206" s="24"/>
      <c r="C206" s="156"/>
      <c r="D206" s="20"/>
      <c r="E206" s="168"/>
      <c r="F206" s="168"/>
    </row>
    <row r="207" spans="1:6" s="14" customFormat="1" ht="5.65" customHeight="1" x14ac:dyDescent="0.25">
      <c r="A207" s="74"/>
      <c r="B207" s="11"/>
      <c r="C207" s="130"/>
      <c r="D207" s="12"/>
      <c r="E207" s="169"/>
      <c r="F207" s="169"/>
    </row>
    <row r="208" spans="1:6" s="100" customFormat="1" ht="60.6" customHeight="1" x14ac:dyDescent="0.25">
      <c r="A208" s="98" t="s">
        <v>58</v>
      </c>
      <c r="B208" s="511" t="s">
        <v>796</v>
      </c>
      <c r="C208" s="515" t="s">
        <v>74</v>
      </c>
      <c r="D208" s="516">
        <v>425</v>
      </c>
      <c r="E208" s="25"/>
      <c r="F208" s="25"/>
    </row>
    <row r="209" spans="1:6" s="86" customFormat="1" ht="15" customHeight="1" x14ac:dyDescent="0.25">
      <c r="A209" s="91"/>
      <c r="B209" s="24"/>
      <c r="C209" s="156"/>
      <c r="D209" s="20"/>
      <c r="E209" s="168"/>
      <c r="F209" s="168"/>
    </row>
    <row r="210" spans="1:6" s="86" customFormat="1" ht="26.25" customHeight="1" x14ac:dyDescent="0.25">
      <c r="A210" s="86">
        <v>7</v>
      </c>
      <c r="B210" s="213" t="s">
        <v>717</v>
      </c>
      <c r="C210" s="130" t="s">
        <v>77</v>
      </c>
      <c r="D210" s="12">
        <v>795</v>
      </c>
      <c r="E210" s="169"/>
      <c r="F210" s="169"/>
    </row>
    <row r="211" spans="1:6" s="14" customFormat="1" ht="18.75" customHeight="1" x14ac:dyDescent="0.25">
      <c r="A211" s="74"/>
      <c r="B211" s="11"/>
      <c r="C211" s="130"/>
      <c r="D211" s="12"/>
      <c r="E211" s="169"/>
      <c r="F211" s="169"/>
    </row>
    <row r="212" spans="1:6" s="14" customFormat="1" x14ac:dyDescent="0.25">
      <c r="A212" s="63" t="s">
        <v>62</v>
      </c>
      <c r="B212" s="13" t="s">
        <v>88</v>
      </c>
      <c r="C212" s="130" t="s">
        <v>89</v>
      </c>
      <c r="D212" s="26">
        <v>0.1</v>
      </c>
      <c r="E212" s="169"/>
      <c r="F212" s="169"/>
    </row>
    <row r="213" spans="1:6" s="86" customFormat="1" ht="5.65" customHeight="1" x14ac:dyDescent="0.25">
      <c r="A213" s="91"/>
      <c r="B213" s="24"/>
      <c r="C213" s="156"/>
      <c r="D213" s="20"/>
      <c r="E213" s="168"/>
      <c r="F213" s="168"/>
    </row>
    <row r="214" spans="1:6" s="14" customFormat="1" ht="5.65" customHeight="1" x14ac:dyDescent="0.25">
      <c r="A214" s="74"/>
      <c r="B214" s="11"/>
      <c r="C214" s="130"/>
      <c r="D214" s="12"/>
      <c r="E214" s="169"/>
      <c r="F214" s="169"/>
    </row>
    <row r="215" spans="1:6" s="86" customFormat="1" ht="15.75" customHeight="1" x14ac:dyDescent="0.25">
      <c r="A215" s="210"/>
      <c r="B215" s="23" t="s">
        <v>141</v>
      </c>
      <c r="C215" s="23"/>
      <c r="D215" s="23"/>
      <c r="E215" s="193"/>
      <c r="F215" s="194"/>
    </row>
    <row r="216" spans="1:6" s="86" customFormat="1" x14ac:dyDescent="0.25">
      <c r="A216" s="63"/>
      <c r="B216" s="90"/>
      <c r="C216" s="14"/>
      <c r="D216" s="4"/>
      <c r="E216" s="15"/>
      <c r="F216" s="15"/>
    </row>
    <row r="217" spans="1:6" s="86" customFormat="1" x14ac:dyDescent="0.25">
      <c r="A217" s="63"/>
      <c r="B217" s="90"/>
      <c r="C217" s="14"/>
      <c r="D217" s="4"/>
      <c r="E217" s="15"/>
      <c r="F217" s="15"/>
    </row>
    <row r="218" spans="1:6" x14ac:dyDescent="0.25">
      <c r="A218" s="71" t="s">
        <v>24</v>
      </c>
      <c r="B218" s="72" t="s">
        <v>25</v>
      </c>
      <c r="C218" s="128"/>
      <c r="D218" s="2"/>
      <c r="E218" s="211"/>
      <c r="F218" s="212"/>
    </row>
    <row r="219" spans="1:6" s="86" customFormat="1" ht="5.65" customHeight="1" x14ac:dyDescent="0.25">
      <c r="A219" s="91"/>
      <c r="B219" s="24"/>
      <c r="C219" s="156"/>
      <c r="D219" s="20"/>
      <c r="E219" s="168"/>
      <c r="F219" s="168"/>
    </row>
    <row r="220" spans="1:6" s="14" customFormat="1" ht="5.65" customHeight="1" x14ac:dyDescent="0.25">
      <c r="A220" s="74"/>
      <c r="B220" s="11"/>
      <c r="C220" s="130"/>
      <c r="D220" s="12"/>
      <c r="E220" s="169"/>
      <c r="F220" s="169"/>
    </row>
    <row r="221" spans="1:6" s="86" customFormat="1" ht="79.5" customHeight="1" x14ac:dyDescent="0.25">
      <c r="A221" s="63" t="s">
        <v>92</v>
      </c>
      <c r="B221" s="13" t="s">
        <v>142</v>
      </c>
      <c r="C221" s="14" t="s">
        <v>53</v>
      </c>
      <c r="D221" s="4">
        <v>113</v>
      </c>
      <c r="E221" s="15"/>
      <c r="F221" s="15"/>
    </row>
    <row r="222" spans="1:6" s="86" customFormat="1" ht="5.65" customHeight="1" x14ac:dyDescent="0.25">
      <c r="A222" s="91"/>
      <c r="B222" s="24"/>
      <c r="C222" s="156"/>
      <c r="D222" s="20"/>
      <c r="E222" s="168"/>
      <c r="F222" s="168"/>
    </row>
    <row r="223" spans="1:6" s="14" customFormat="1" ht="5.65" customHeight="1" x14ac:dyDescent="0.25">
      <c r="A223" s="74"/>
      <c r="B223" s="11"/>
      <c r="C223" s="130"/>
      <c r="D223" s="12"/>
      <c r="E223" s="169"/>
      <c r="F223" s="169"/>
    </row>
    <row r="224" spans="1:6" s="86" customFormat="1" ht="105.75" customHeight="1" x14ac:dyDescent="0.25">
      <c r="A224" s="63" t="s">
        <v>49</v>
      </c>
      <c r="B224" s="13" t="s">
        <v>267</v>
      </c>
      <c r="C224" s="14" t="s">
        <v>53</v>
      </c>
      <c r="D224" s="4">
        <v>6</v>
      </c>
      <c r="E224" s="15"/>
      <c r="F224" s="15"/>
    </row>
    <row r="225" spans="1:6" s="86" customFormat="1" ht="5.65" customHeight="1" x14ac:dyDescent="0.25">
      <c r="A225" s="91"/>
      <c r="B225" s="24"/>
      <c r="C225" s="156"/>
      <c r="D225" s="20"/>
      <c r="E225" s="168"/>
      <c r="F225" s="168"/>
    </row>
    <row r="226" spans="1:6" s="14" customFormat="1" ht="5.65" customHeight="1" x14ac:dyDescent="0.25">
      <c r="A226" s="74"/>
      <c r="B226" s="11"/>
      <c r="C226" s="130"/>
      <c r="D226" s="12"/>
      <c r="E226" s="169"/>
      <c r="F226" s="169"/>
    </row>
    <row r="227" spans="1:6" s="86" customFormat="1" ht="105" x14ac:dyDescent="0.25">
      <c r="A227" s="63" t="s">
        <v>51</v>
      </c>
      <c r="B227" s="13" t="s">
        <v>268</v>
      </c>
      <c r="C227" s="14" t="s">
        <v>53</v>
      </c>
      <c r="D227" s="4">
        <v>33</v>
      </c>
      <c r="E227" s="15"/>
      <c r="F227" s="15"/>
    </row>
    <row r="228" spans="1:6" s="86" customFormat="1" ht="5.65" customHeight="1" x14ac:dyDescent="0.25">
      <c r="A228" s="91"/>
      <c r="B228" s="24"/>
      <c r="C228" s="156"/>
      <c r="D228" s="20"/>
      <c r="E228" s="168"/>
      <c r="F228" s="168"/>
    </row>
    <row r="229" spans="1:6" s="14" customFormat="1" ht="5.65" customHeight="1" x14ac:dyDescent="0.25">
      <c r="A229" s="74"/>
      <c r="B229" s="11"/>
      <c r="C229" s="130"/>
      <c r="D229" s="12"/>
      <c r="E229" s="169"/>
      <c r="F229" s="169"/>
    </row>
    <row r="230" spans="1:6" s="14" customFormat="1" x14ac:dyDescent="0.25">
      <c r="A230" s="63" t="s">
        <v>54</v>
      </c>
      <c r="B230" s="13" t="s">
        <v>88</v>
      </c>
      <c r="C230" s="130" t="s">
        <v>89</v>
      </c>
      <c r="D230" s="26">
        <v>0.1</v>
      </c>
      <c r="E230" s="169"/>
      <c r="F230" s="169"/>
    </row>
    <row r="231" spans="1:6" s="86" customFormat="1" ht="5.65" customHeight="1" x14ac:dyDescent="0.25">
      <c r="A231" s="91"/>
      <c r="B231" s="24"/>
      <c r="C231" s="156"/>
      <c r="D231" s="20"/>
      <c r="E231" s="168"/>
      <c r="F231" s="168"/>
    </row>
    <row r="232" spans="1:6" s="14" customFormat="1" ht="5.65" customHeight="1" x14ac:dyDescent="0.25">
      <c r="A232" s="74"/>
      <c r="B232" s="11"/>
      <c r="C232" s="130"/>
      <c r="D232" s="12"/>
      <c r="E232" s="169"/>
      <c r="F232" s="169"/>
    </row>
    <row r="233" spans="1:6" s="86" customFormat="1" ht="18" customHeight="1" x14ac:dyDescent="0.25">
      <c r="A233" s="210"/>
      <c r="B233" s="23" t="s">
        <v>143</v>
      </c>
      <c r="C233" s="23"/>
      <c r="D233" s="23"/>
      <c r="E233" s="193"/>
      <c r="F233" s="194"/>
    </row>
    <row r="234" spans="1:6" s="86" customFormat="1" x14ac:dyDescent="0.25">
      <c r="A234" s="63"/>
      <c r="B234" s="90"/>
      <c r="C234" s="14"/>
      <c r="D234" s="4"/>
      <c r="E234" s="15"/>
      <c r="F234" s="15"/>
    </row>
    <row r="235" spans="1:6" s="86" customFormat="1" x14ac:dyDescent="0.25">
      <c r="A235" s="63"/>
      <c r="B235" s="90"/>
      <c r="C235" s="14"/>
      <c r="D235" s="4"/>
      <c r="E235" s="15"/>
      <c r="F235" s="15"/>
    </row>
    <row r="236" spans="1:6" x14ac:dyDescent="0.25">
      <c r="A236" s="71" t="s">
        <v>26</v>
      </c>
      <c r="B236" s="72" t="s">
        <v>27</v>
      </c>
      <c r="C236" s="128"/>
      <c r="D236" s="2"/>
      <c r="E236" s="211"/>
      <c r="F236" s="212"/>
    </row>
    <row r="237" spans="1:6" s="86" customFormat="1" ht="5.65" customHeight="1" x14ac:dyDescent="0.25">
      <c r="A237" s="91"/>
      <c r="B237" s="24"/>
      <c r="C237" s="156"/>
      <c r="D237" s="20"/>
      <c r="E237" s="168"/>
      <c r="F237" s="168"/>
    </row>
    <row r="238" spans="1:6" s="14" customFormat="1" ht="5.65" customHeight="1" x14ac:dyDescent="0.25">
      <c r="A238" s="74"/>
      <c r="B238" s="11"/>
      <c r="C238" s="130"/>
      <c r="D238" s="12"/>
      <c r="E238" s="12"/>
      <c r="F238" s="12"/>
    </row>
    <row r="239" spans="1:6" s="86" customFormat="1" ht="89.45" customHeight="1" x14ac:dyDescent="0.25">
      <c r="A239" s="529" t="s">
        <v>780</v>
      </c>
      <c r="B239" s="529"/>
      <c r="C239" s="529"/>
      <c r="D239" s="529"/>
      <c r="E239" s="529"/>
      <c r="F239" s="529"/>
    </row>
    <row r="240" spans="1:6" s="86" customFormat="1" ht="88.15" customHeight="1" x14ac:dyDescent="0.25">
      <c r="A240" s="518" t="s">
        <v>781</v>
      </c>
      <c r="B240" s="518"/>
      <c r="C240" s="518"/>
      <c r="D240" s="518"/>
      <c r="E240" s="518"/>
      <c r="F240" s="518"/>
    </row>
    <row r="241" spans="1:6" s="86" customFormat="1" ht="44.45" customHeight="1" x14ac:dyDescent="0.25">
      <c r="A241" s="518" t="s">
        <v>755</v>
      </c>
      <c r="B241" s="518"/>
      <c r="C241" s="518"/>
      <c r="D241" s="518"/>
      <c r="E241" s="518"/>
      <c r="F241" s="518"/>
    </row>
    <row r="242" spans="1:6" s="86" customFormat="1" ht="130.9" customHeight="1" x14ac:dyDescent="0.25">
      <c r="A242" s="518" t="s">
        <v>782</v>
      </c>
      <c r="B242" s="518"/>
      <c r="C242" s="518"/>
      <c r="D242" s="518"/>
      <c r="E242" s="518"/>
      <c r="F242" s="518"/>
    </row>
    <row r="243" spans="1:6" s="86" customFormat="1" ht="90" customHeight="1" x14ac:dyDescent="0.25">
      <c r="A243" s="518" t="s">
        <v>783</v>
      </c>
      <c r="B243" s="518"/>
      <c r="C243" s="518"/>
      <c r="D243" s="518"/>
      <c r="E243" s="518"/>
      <c r="F243" s="518"/>
    </row>
    <row r="244" spans="1:6" s="86" customFormat="1" ht="102.6" customHeight="1" x14ac:dyDescent="0.25">
      <c r="A244" s="518" t="s">
        <v>792</v>
      </c>
      <c r="B244" s="518"/>
      <c r="C244" s="518"/>
      <c r="D244" s="518"/>
      <c r="E244" s="518"/>
      <c r="F244" s="518"/>
    </row>
    <row r="245" spans="1:6" s="86" customFormat="1" ht="90" customHeight="1" x14ac:dyDescent="0.25">
      <c r="A245" s="518" t="s">
        <v>784</v>
      </c>
      <c r="B245" s="518"/>
      <c r="C245" s="518"/>
      <c r="D245" s="518"/>
      <c r="E245" s="518"/>
      <c r="F245" s="518"/>
    </row>
    <row r="246" spans="1:6" s="86" customFormat="1" ht="132" customHeight="1" x14ac:dyDescent="0.25">
      <c r="A246" s="518" t="s">
        <v>786</v>
      </c>
      <c r="B246" s="518"/>
      <c r="C246" s="518"/>
      <c r="D246" s="518"/>
      <c r="E246" s="518"/>
      <c r="F246" s="518"/>
    </row>
    <row r="247" spans="1:6" s="86" customFormat="1" x14ac:dyDescent="0.25">
      <c r="A247" s="518" t="s">
        <v>778</v>
      </c>
      <c r="B247" s="522"/>
      <c r="C247" s="522"/>
      <c r="D247" s="522"/>
      <c r="E247" s="522"/>
      <c r="F247" s="522"/>
    </row>
    <row r="248" spans="1:6" s="86" customFormat="1" ht="30" customHeight="1" x14ac:dyDescent="0.25">
      <c r="A248" s="520" t="s">
        <v>744</v>
      </c>
      <c r="B248" s="521"/>
      <c r="C248" s="521"/>
      <c r="D248" s="521"/>
      <c r="E248" s="521"/>
      <c r="F248" s="521"/>
    </row>
    <row r="249" spans="1:6" s="86" customFormat="1" ht="5.65" customHeight="1" x14ac:dyDescent="0.25">
      <c r="A249" s="91"/>
      <c r="B249" s="24"/>
      <c r="C249" s="156"/>
      <c r="D249" s="20"/>
      <c r="E249" s="28"/>
      <c r="F249" s="28"/>
    </row>
    <row r="250" spans="1:6" s="14" customFormat="1" ht="5.65" customHeight="1" x14ac:dyDescent="0.25">
      <c r="A250" s="74"/>
      <c r="B250" s="11"/>
      <c r="C250" s="130"/>
      <c r="D250" s="12"/>
      <c r="E250" s="12"/>
      <c r="F250" s="12"/>
    </row>
    <row r="251" spans="1:6" s="86" customFormat="1" ht="48.6" customHeight="1" x14ac:dyDescent="0.25">
      <c r="A251" s="519" t="s">
        <v>144</v>
      </c>
      <c r="B251" s="519"/>
      <c r="C251" s="519"/>
      <c r="D251" s="519"/>
      <c r="E251" s="519"/>
      <c r="F251" s="519"/>
    </row>
    <row r="252" spans="1:6" s="86" customFormat="1" ht="5.65" customHeight="1" x14ac:dyDescent="0.25">
      <c r="A252" s="91"/>
      <c r="B252" s="24"/>
      <c r="C252" s="156"/>
      <c r="D252" s="20"/>
      <c r="E252" s="28"/>
      <c r="F252" s="28"/>
    </row>
    <row r="253" spans="1:6" s="86" customFormat="1" ht="5.65" customHeight="1" x14ac:dyDescent="0.25">
      <c r="A253" s="74"/>
      <c r="B253" s="75"/>
      <c r="C253" s="130"/>
      <c r="D253" s="12"/>
      <c r="E253" s="3"/>
      <c r="F253" s="3"/>
    </row>
    <row r="254" spans="1:6" x14ac:dyDescent="0.25">
      <c r="A254" s="71" t="s">
        <v>145</v>
      </c>
      <c r="B254" s="72" t="s">
        <v>146</v>
      </c>
      <c r="C254" s="128"/>
      <c r="D254" s="2"/>
      <c r="E254" s="129"/>
      <c r="F254" s="73"/>
    </row>
    <row r="255" spans="1:6" s="86" customFormat="1" ht="5.65" customHeight="1" x14ac:dyDescent="0.25">
      <c r="A255" s="91"/>
      <c r="B255" s="24"/>
      <c r="C255" s="156"/>
      <c r="D255" s="20"/>
      <c r="E255" s="168"/>
      <c r="F255" s="168" t="str">
        <f>IF(D255&gt;0,ROUND((E255*D255),2),"")</f>
        <v/>
      </c>
    </row>
    <row r="256" spans="1:6" s="14" customFormat="1" ht="5.65" customHeight="1" x14ac:dyDescent="0.25">
      <c r="A256" s="74"/>
      <c r="B256" s="11"/>
      <c r="C256" s="130"/>
      <c r="D256" s="12"/>
      <c r="E256" s="131"/>
      <c r="F256" s="131" t="str">
        <f>IF(D256&gt;0,ROUND((E256*D256),2),"")</f>
        <v/>
      </c>
    </row>
    <row r="257" spans="1:9" s="86" customFormat="1" ht="45" x14ac:dyDescent="0.25">
      <c r="A257" s="63" t="s">
        <v>92</v>
      </c>
      <c r="B257" s="13" t="s">
        <v>790</v>
      </c>
      <c r="C257" s="14" t="s">
        <v>46</v>
      </c>
      <c r="D257" s="4">
        <v>2727.65</v>
      </c>
      <c r="E257" s="15"/>
      <c r="F257" s="15"/>
      <c r="G257" s="13"/>
      <c r="H257" s="14"/>
      <c r="I257" s="4"/>
    </row>
    <row r="258" spans="1:9" s="86" customFormat="1" ht="5.65" customHeight="1" x14ac:dyDescent="0.25">
      <c r="A258" s="91"/>
      <c r="B258" s="24"/>
      <c r="C258" s="156"/>
      <c r="D258" s="20"/>
      <c r="E258" s="168"/>
      <c r="F258" s="168"/>
      <c r="G258" s="24"/>
      <c r="H258" s="156"/>
      <c r="I258" s="20"/>
    </row>
    <row r="259" spans="1:9" s="14" customFormat="1" ht="5.65" customHeight="1" x14ac:dyDescent="0.25">
      <c r="A259" s="74"/>
      <c r="B259" s="11"/>
      <c r="C259" s="130"/>
      <c r="D259" s="12"/>
      <c r="E259" s="169"/>
      <c r="F259" s="169"/>
      <c r="G259" s="11"/>
      <c r="H259" s="130"/>
      <c r="I259" s="12"/>
    </row>
    <row r="260" spans="1:9" s="14" customFormat="1" ht="60" x14ac:dyDescent="0.25">
      <c r="A260" s="63" t="s">
        <v>49</v>
      </c>
      <c r="B260" s="13" t="s">
        <v>791</v>
      </c>
      <c r="C260" s="14" t="s">
        <v>46</v>
      </c>
      <c r="D260" s="4">
        <v>70.900000000000006</v>
      </c>
      <c r="E260" s="15"/>
      <c r="F260" s="15"/>
      <c r="G260" s="13"/>
      <c r="I260" s="4"/>
    </row>
    <row r="261" spans="1:9" s="14" customFormat="1" ht="5.45" customHeight="1" x14ac:dyDescent="0.25">
      <c r="A261" s="63"/>
      <c r="B261" s="13"/>
      <c r="D261" s="4"/>
      <c r="E261" s="15"/>
      <c r="F261" s="15"/>
    </row>
    <row r="262" spans="1:9" s="14" customFormat="1" ht="5.45" customHeight="1" x14ac:dyDescent="0.25">
      <c r="A262" s="63"/>
      <c r="B262" s="13"/>
      <c r="D262" s="4"/>
      <c r="E262" s="15"/>
      <c r="F262" s="15"/>
    </row>
    <row r="263" spans="1:9" s="14" customFormat="1" x14ac:dyDescent="0.25">
      <c r="A263" s="63" t="s">
        <v>51</v>
      </c>
      <c r="B263" s="13" t="s">
        <v>88</v>
      </c>
      <c r="C263" s="130" t="s">
        <v>89</v>
      </c>
      <c r="D263" s="166">
        <v>0.1</v>
      </c>
      <c r="E263" s="15"/>
      <c r="F263" s="15"/>
    </row>
    <row r="264" spans="1:9" s="86" customFormat="1" ht="5.65" customHeight="1" x14ac:dyDescent="0.25">
      <c r="A264" s="91"/>
      <c r="B264" s="24"/>
      <c r="C264" s="156"/>
      <c r="D264" s="20"/>
      <c r="E264" s="168"/>
      <c r="F264" s="168" t="str">
        <f t="shared" ref="F264:F269" si="0">IF(D264&gt;0,ROUND((E264*D264),2),"")</f>
        <v/>
      </c>
    </row>
    <row r="265" spans="1:9" s="86" customFormat="1" ht="5.65" customHeight="1" x14ac:dyDescent="0.25">
      <c r="A265" s="74"/>
      <c r="B265" s="75"/>
      <c r="C265" s="130"/>
      <c r="D265" s="12"/>
      <c r="E265" s="169"/>
      <c r="F265" s="169" t="str">
        <f t="shared" si="0"/>
        <v/>
      </c>
    </row>
    <row r="266" spans="1:9" x14ac:dyDescent="0.25">
      <c r="A266" s="71" t="s">
        <v>148</v>
      </c>
      <c r="B266" s="72" t="s">
        <v>149</v>
      </c>
      <c r="C266" s="128"/>
      <c r="D266" s="2"/>
      <c r="E266" s="211"/>
      <c r="F266" s="212" t="str">
        <f t="shared" si="0"/>
        <v/>
      </c>
    </row>
    <row r="267" spans="1:9" s="86" customFormat="1" ht="5.65" customHeight="1" x14ac:dyDescent="0.25">
      <c r="A267" s="91"/>
      <c r="B267" s="24"/>
      <c r="C267" s="156"/>
      <c r="D267" s="20"/>
      <c r="E267" s="168"/>
      <c r="F267" s="168" t="str">
        <f t="shared" si="0"/>
        <v/>
      </c>
    </row>
    <row r="268" spans="1:9" s="14" customFormat="1" ht="5.65" customHeight="1" x14ac:dyDescent="0.25">
      <c r="A268" s="74"/>
      <c r="B268" s="11"/>
      <c r="C268" s="130"/>
      <c r="D268" s="12"/>
      <c r="E268" s="169"/>
      <c r="F268" s="169" t="str">
        <f t="shared" si="0"/>
        <v/>
      </c>
    </row>
    <row r="269" spans="1:9" s="86" customFormat="1" ht="30" x14ac:dyDescent="0.25">
      <c r="A269" s="63" t="s">
        <v>92</v>
      </c>
      <c r="B269" s="13" t="s">
        <v>150</v>
      </c>
      <c r="C269" s="14"/>
      <c r="D269" s="4"/>
      <c r="E269" s="15"/>
      <c r="F269" s="15" t="str">
        <f t="shared" si="0"/>
        <v/>
      </c>
    </row>
    <row r="270" spans="1:9" s="86" customFormat="1" x14ac:dyDescent="0.25">
      <c r="A270" s="63"/>
      <c r="B270" s="90" t="s">
        <v>269</v>
      </c>
      <c r="C270" s="14" t="s">
        <v>53</v>
      </c>
      <c r="D270" s="4">
        <v>5</v>
      </c>
      <c r="E270" s="15"/>
      <c r="F270" s="15"/>
    </row>
    <row r="271" spans="1:9" s="86" customFormat="1" ht="5.65" customHeight="1" x14ac:dyDescent="0.25">
      <c r="A271" s="91"/>
      <c r="B271" s="24"/>
      <c r="C271" s="156"/>
      <c r="D271" s="20"/>
      <c r="E271" s="168"/>
      <c r="F271" s="168"/>
    </row>
    <row r="272" spans="1:9" s="14" customFormat="1" ht="5.65" customHeight="1" x14ac:dyDescent="0.25">
      <c r="A272" s="74"/>
      <c r="B272" s="11"/>
      <c r="C272" s="130"/>
      <c r="D272" s="12"/>
      <c r="E272" s="169"/>
      <c r="F272" s="169"/>
    </row>
    <row r="273" spans="1:6" s="86" customFormat="1" x14ac:dyDescent="0.25">
      <c r="A273" s="63" t="s">
        <v>49</v>
      </c>
      <c r="B273" s="13" t="s">
        <v>153</v>
      </c>
      <c r="C273" s="14"/>
      <c r="D273" s="4"/>
      <c r="E273" s="15"/>
      <c r="F273" s="15"/>
    </row>
    <row r="274" spans="1:6" s="86" customFormat="1" x14ac:dyDescent="0.25">
      <c r="A274" s="63" t="s">
        <v>154</v>
      </c>
      <c r="B274" s="13" t="s">
        <v>270</v>
      </c>
      <c r="C274" s="14" t="s">
        <v>53</v>
      </c>
      <c r="D274" s="4">
        <v>11</v>
      </c>
      <c r="E274" s="15"/>
      <c r="F274" s="15"/>
    </row>
    <row r="275" spans="1:6" s="86" customFormat="1" ht="30" x14ac:dyDescent="0.25">
      <c r="A275" s="63" t="s">
        <v>156</v>
      </c>
      <c r="B275" s="13" t="s">
        <v>271</v>
      </c>
      <c r="C275" s="14" t="s">
        <v>53</v>
      </c>
      <c r="D275" s="4">
        <v>1</v>
      </c>
      <c r="E275" s="15"/>
      <c r="F275" s="15"/>
    </row>
    <row r="276" spans="1:6" s="86" customFormat="1" ht="5.65" customHeight="1" x14ac:dyDescent="0.25">
      <c r="A276" s="91"/>
      <c r="B276" s="24"/>
      <c r="C276" s="156"/>
      <c r="D276" s="20"/>
      <c r="E276" s="168"/>
      <c r="F276" s="168"/>
    </row>
    <row r="277" spans="1:6" s="14" customFormat="1" ht="5.65" customHeight="1" x14ac:dyDescent="0.25">
      <c r="A277" s="74"/>
      <c r="B277" s="11"/>
      <c r="C277" s="130"/>
      <c r="D277" s="12"/>
      <c r="E277" s="169"/>
      <c r="F277" s="169"/>
    </row>
    <row r="278" spans="1:6" s="86" customFormat="1" x14ac:dyDescent="0.25">
      <c r="A278" s="63" t="s">
        <v>51</v>
      </c>
      <c r="B278" s="13" t="s">
        <v>158</v>
      </c>
      <c r="C278" s="14"/>
      <c r="D278" s="4"/>
      <c r="E278" s="15"/>
      <c r="F278" s="15"/>
    </row>
    <row r="279" spans="1:6" s="86" customFormat="1" x14ac:dyDescent="0.25">
      <c r="A279" s="63" t="s">
        <v>159</v>
      </c>
      <c r="B279" s="13" t="s">
        <v>160</v>
      </c>
      <c r="C279" s="14" t="s">
        <v>53</v>
      </c>
      <c r="D279" s="21">
        <v>1</v>
      </c>
      <c r="E279" s="15"/>
      <c r="F279" s="15"/>
    </row>
    <row r="280" spans="1:6" s="86" customFormat="1" x14ac:dyDescent="0.25">
      <c r="A280" s="63" t="s">
        <v>161</v>
      </c>
      <c r="B280" s="13" t="s">
        <v>272</v>
      </c>
      <c r="C280" s="14" t="s">
        <v>53</v>
      </c>
      <c r="D280" s="4">
        <v>1</v>
      </c>
      <c r="E280" s="15"/>
      <c r="F280" s="15"/>
    </row>
    <row r="281" spans="1:6" s="86" customFormat="1" x14ac:dyDescent="0.25">
      <c r="A281" s="63" t="s">
        <v>163</v>
      </c>
      <c r="B281" s="13" t="s">
        <v>273</v>
      </c>
      <c r="C281" s="14" t="s">
        <v>53</v>
      </c>
      <c r="D281" s="4">
        <v>1</v>
      </c>
      <c r="E281" s="15"/>
      <c r="F281" s="15"/>
    </row>
    <row r="282" spans="1:6" s="86" customFormat="1" ht="30" x14ac:dyDescent="0.25">
      <c r="A282" s="63" t="s">
        <v>165</v>
      </c>
      <c r="B282" s="13" t="s">
        <v>274</v>
      </c>
      <c r="C282" s="14" t="s">
        <v>53</v>
      </c>
      <c r="D282" s="4">
        <v>2</v>
      </c>
      <c r="E282" s="15"/>
      <c r="F282" s="15"/>
    </row>
    <row r="283" spans="1:6" s="86" customFormat="1" ht="30" x14ac:dyDescent="0.25">
      <c r="A283" s="63" t="s">
        <v>275</v>
      </c>
      <c r="B283" s="13" t="s">
        <v>276</v>
      </c>
      <c r="C283" s="14" t="s">
        <v>53</v>
      </c>
      <c r="D283" s="4">
        <v>1</v>
      </c>
      <c r="E283" s="15"/>
      <c r="F283" s="15"/>
    </row>
    <row r="284" spans="1:6" s="86" customFormat="1" ht="30" x14ac:dyDescent="0.25">
      <c r="A284" s="63" t="s">
        <v>277</v>
      </c>
      <c r="B284" s="13" t="s">
        <v>278</v>
      </c>
      <c r="C284" s="14" t="s">
        <v>53</v>
      </c>
      <c r="D284" s="4">
        <v>2</v>
      </c>
      <c r="E284" s="15"/>
      <c r="F284" s="15"/>
    </row>
    <row r="285" spans="1:6" s="86" customFormat="1" ht="30" x14ac:dyDescent="0.25">
      <c r="A285" s="63" t="s">
        <v>279</v>
      </c>
      <c r="B285" s="13" t="s">
        <v>280</v>
      </c>
      <c r="C285" s="14" t="s">
        <v>53</v>
      </c>
      <c r="D285" s="4">
        <v>1</v>
      </c>
      <c r="E285" s="15"/>
      <c r="F285" s="15"/>
    </row>
    <row r="286" spans="1:6" s="86" customFormat="1" ht="30" x14ac:dyDescent="0.25">
      <c r="A286" s="63" t="s">
        <v>281</v>
      </c>
      <c r="B286" s="13" t="s">
        <v>282</v>
      </c>
      <c r="C286" s="14" t="s">
        <v>53</v>
      </c>
      <c r="D286" s="4">
        <v>2</v>
      </c>
      <c r="E286" s="15"/>
      <c r="F286" s="15"/>
    </row>
    <row r="287" spans="1:6" s="86" customFormat="1" ht="30" x14ac:dyDescent="0.25">
      <c r="A287" s="63" t="s">
        <v>283</v>
      </c>
      <c r="B287" s="13" t="s">
        <v>284</v>
      </c>
      <c r="C287" s="14" t="s">
        <v>53</v>
      </c>
      <c r="D287" s="4">
        <v>1</v>
      </c>
      <c r="E287" s="15"/>
      <c r="F287" s="15"/>
    </row>
    <row r="288" spans="1:6" s="86" customFormat="1" ht="5.65" customHeight="1" x14ac:dyDescent="0.25">
      <c r="A288" s="91"/>
      <c r="B288" s="24"/>
      <c r="C288" s="156"/>
      <c r="D288" s="20"/>
      <c r="E288" s="168"/>
      <c r="F288" s="168"/>
    </row>
    <row r="289" spans="1:6" s="14" customFormat="1" ht="5.65" customHeight="1" x14ac:dyDescent="0.25">
      <c r="A289" s="74"/>
      <c r="B289" s="11"/>
      <c r="C289" s="130"/>
      <c r="D289" s="12"/>
      <c r="E289" s="169"/>
      <c r="F289" s="169"/>
    </row>
    <row r="290" spans="1:6" s="86" customFormat="1" x14ac:dyDescent="0.25">
      <c r="A290" s="63" t="s">
        <v>54</v>
      </c>
      <c r="B290" s="90" t="s">
        <v>167</v>
      </c>
      <c r="C290" s="14"/>
      <c r="D290" s="4"/>
      <c r="E290" s="15"/>
      <c r="F290" s="15"/>
    </row>
    <row r="291" spans="1:6" s="86" customFormat="1" x14ac:dyDescent="0.25">
      <c r="A291" s="63" t="s">
        <v>168</v>
      </c>
      <c r="B291" s="90" t="s">
        <v>285</v>
      </c>
      <c r="C291" s="14" t="s">
        <v>53</v>
      </c>
      <c r="D291" s="4">
        <v>2</v>
      </c>
      <c r="E291" s="15"/>
      <c r="F291" s="15"/>
    </row>
    <row r="292" spans="1:6" s="86" customFormat="1" x14ac:dyDescent="0.25">
      <c r="A292" s="63" t="s">
        <v>170</v>
      </c>
      <c r="B292" s="90" t="s">
        <v>286</v>
      </c>
      <c r="C292" s="14" t="s">
        <v>53</v>
      </c>
      <c r="D292" s="4">
        <v>7</v>
      </c>
      <c r="E292" s="15"/>
      <c r="F292" s="15"/>
    </row>
    <row r="293" spans="1:6" s="86" customFormat="1" ht="5.65" customHeight="1" x14ac:dyDescent="0.25">
      <c r="A293" s="91"/>
      <c r="B293" s="24"/>
      <c r="C293" s="156"/>
      <c r="D293" s="20"/>
      <c r="E293" s="168"/>
      <c r="F293" s="168"/>
    </row>
    <row r="294" spans="1:6" s="14" customFormat="1" ht="5.65" customHeight="1" x14ac:dyDescent="0.25">
      <c r="A294" s="74"/>
      <c r="B294" s="11"/>
      <c r="C294" s="130"/>
      <c r="D294" s="12"/>
      <c r="E294" s="169"/>
      <c r="F294" s="169"/>
    </row>
    <row r="295" spans="1:6" s="86" customFormat="1" x14ac:dyDescent="0.25">
      <c r="A295" s="63" t="s">
        <v>56</v>
      </c>
      <c r="B295" s="90" t="s">
        <v>174</v>
      </c>
      <c r="C295" s="14"/>
      <c r="D295" s="4"/>
      <c r="E295" s="15"/>
      <c r="F295" s="15"/>
    </row>
    <row r="296" spans="1:6" s="86" customFormat="1" x14ac:dyDescent="0.25">
      <c r="A296" s="63"/>
      <c r="B296" s="90" t="s">
        <v>287</v>
      </c>
      <c r="C296" s="14" t="s">
        <v>53</v>
      </c>
      <c r="D296" s="4">
        <v>2</v>
      </c>
      <c r="E296" s="15"/>
      <c r="F296" s="15"/>
    </row>
    <row r="297" spans="1:6" s="86" customFormat="1" ht="5.65" customHeight="1" x14ac:dyDescent="0.25">
      <c r="A297" s="91"/>
      <c r="B297" s="24"/>
      <c r="C297" s="156"/>
      <c r="D297" s="20"/>
      <c r="E297" s="168"/>
      <c r="F297" s="168"/>
    </row>
    <row r="298" spans="1:6" s="14" customFormat="1" ht="5.65" customHeight="1" x14ac:dyDescent="0.25">
      <c r="A298" s="74"/>
      <c r="B298" s="11"/>
      <c r="C298" s="130"/>
      <c r="D298" s="12"/>
      <c r="E298" s="169"/>
      <c r="F298" s="169"/>
    </row>
    <row r="299" spans="1:6" s="14" customFormat="1" x14ac:dyDescent="0.25">
      <c r="A299" s="63" t="s">
        <v>58</v>
      </c>
      <c r="B299" s="103" t="s">
        <v>176</v>
      </c>
      <c r="D299" s="4"/>
      <c r="E299" s="15"/>
      <c r="F299" s="15"/>
    </row>
    <row r="300" spans="1:6" s="14" customFormat="1" x14ac:dyDescent="0.25">
      <c r="A300" s="63" t="s">
        <v>177</v>
      </c>
      <c r="B300" s="103" t="s">
        <v>288</v>
      </c>
      <c r="C300" s="14" t="s">
        <v>53</v>
      </c>
      <c r="D300" s="4">
        <v>2</v>
      </c>
      <c r="E300" s="15"/>
      <c r="F300" s="15"/>
    </row>
    <row r="301" spans="1:6" s="14" customFormat="1" x14ac:dyDescent="0.25">
      <c r="A301" s="63" t="s">
        <v>179</v>
      </c>
      <c r="B301" s="103" t="s">
        <v>289</v>
      </c>
      <c r="C301" s="14" t="s">
        <v>53</v>
      </c>
      <c r="D301" s="4">
        <v>1</v>
      </c>
      <c r="E301" s="15"/>
      <c r="F301" s="15"/>
    </row>
    <row r="302" spans="1:6" s="14" customFormat="1" x14ac:dyDescent="0.25">
      <c r="A302" s="63" t="s">
        <v>290</v>
      </c>
      <c r="B302" s="103" t="s">
        <v>291</v>
      </c>
      <c r="C302" s="14" t="s">
        <v>53</v>
      </c>
      <c r="D302" s="4">
        <v>1</v>
      </c>
      <c r="E302" s="15"/>
      <c r="F302" s="15"/>
    </row>
    <row r="303" spans="1:6" s="86" customFormat="1" ht="5.65" customHeight="1" x14ac:dyDescent="0.25">
      <c r="A303" s="91"/>
      <c r="B303" s="24"/>
      <c r="C303" s="156"/>
      <c r="D303" s="20"/>
      <c r="E303" s="168"/>
      <c r="F303" s="168"/>
    </row>
    <row r="304" spans="1:6" s="14" customFormat="1" ht="5.65" customHeight="1" x14ac:dyDescent="0.25">
      <c r="A304" s="74"/>
      <c r="B304" s="11"/>
      <c r="C304" s="130"/>
      <c r="D304" s="12"/>
      <c r="E304" s="169"/>
      <c r="F304" s="169"/>
    </row>
    <row r="305" spans="1:6" s="86" customFormat="1" x14ac:dyDescent="0.25">
      <c r="A305" s="63" t="s">
        <v>60</v>
      </c>
      <c r="B305" s="90" t="s">
        <v>181</v>
      </c>
      <c r="C305" s="14"/>
      <c r="D305" s="4"/>
      <c r="E305" s="15"/>
      <c r="F305" s="15"/>
    </row>
    <row r="306" spans="1:6" s="86" customFormat="1" x14ac:dyDescent="0.25">
      <c r="A306" s="63"/>
      <c r="B306" s="90" t="s">
        <v>292</v>
      </c>
      <c r="C306" s="14" t="s">
        <v>53</v>
      </c>
      <c r="D306" s="4">
        <v>2</v>
      </c>
      <c r="E306" s="15"/>
      <c r="F306" s="15"/>
    </row>
    <row r="307" spans="1:6" s="86" customFormat="1" ht="5.65" customHeight="1" x14ac:dyDescent="0.25">
      <c r="A307" s="91"/>
      <c r="B307" s="24"/>
      <c r="C307" s="156"/>
      <c r="D307" s="20"/>
      <c r="E307" s="168"/>
      <c r="F307" s="168"/>
    </row>
    <row r="308" spans="1:6" s="14" customFormat="1" ht="5.65" customHeight="1" x14ac:dyDescent="0.25">
      <c r="A308" s="74"/>
      <c r="B308" s="11"/>
      <c r="C308" s="130"/>
      <c r="D308" s="12"/>
      <c r="E308" s="169"/>
      <c r="F308" s="169"/>
    </row>
    <row r="309" spans="1:6" s="86" customFormat="1" x14ac:dyDescent="0.25">
      <c r="A309" s="63" t="s">
        <v>62</v>
      </c>
      <c r="B309" s="90" t="s">
        <v>183</v>
      </c>
      <c r="C309" s="14"/>
      <c r="D309" s="4"/>
      <c r="E309" s="15"/>
      <c r="F309" s="15"/>
    </row>
    <row r="310" spans="1:6" s="86" customFormat="1" x14ac:dyDescent="0.25">
      <c r="A310" s="63" t="s">
        <v>184</v>
      </c>
      <c r="B310" s="90" t="s">
        <v>293</v>
      </c>
      <c r="C310" s="14" t="s">
        <v>53</v>
      </c>
      <c r="D310" s="4">
        <v>7</v>
      </c>
      <c r="E310" s="15"/>
      <c r="F310" s="15"/>
    </row>
    <row r="311" spans="1:6" s="86" customFormat="1" x14ac:dyDescent="0.25">
      <c r="A311" s="63" t="s">
        <v>186</v>
      </c>
      <c r="B311" s="90" t="s">
        <v>294</v>
      </c>
      <c r="C311" s="14" t="s">
        <v>53</v>
      </c>
      <c r="D311" s="4">
        <v>18</v>
      </c>
      <c r="E311" s="15"/>
      <c r="F311" s="15"/>
    </row>
    <row r="312" spans="1:6" s="86" customFormat="1" x14ac:dyDescent="0.25">
      <c r="A312" s="63" t="s">
        <v>188</v>
      </c>
      <c r="B312" s="90" t="s">
        <v>295</v>
      </c>
      <c r="C312" s="14" t="s">
        <v>53</v>
      </c>
      <c r="D312" s="4">
        <v>26</v>
      </c>
      <c r="E312" s="15"/>
      <c r="F312" s="15"/>
    </row>
    <row r="313" spans="1:6" s="86" customFormat="1" x14ac:dyDescent="0.25">
      <c r="A313" s="63" t="s">
        <v>190</v>
      </c>
      <c r="B313" s="90" t="s">
        <v>296</v>
      </c>
      <c r="C313" s="14" t="s">
        <v>53</v>
      </c>
      <c r="D313" s="4">
        <v>35</v>
      </c>
      <c r="E313" s="15"/>
      <c r="F313" s="15"/>
    </row>
    <row r="314" spans="1:6" s="86" customFormat="1" ht="5.65" customHeight="1" x14ac:dyDescent="0.25">
      <c r="A314" s="91"/>
      <c r="B314" s="24"/>
      <c r="C314" s="156"/>
      <c r="D314" s="20"/>
      <c r="E314" s="168"/>
      <c r="F314" s="168"/>
    </row>
    <row r="315" spans="1:6" s="14" customFormat="1" ht="5.65" customHeight="1" x14ac:dyDescent="0.25">
      <c r="A315" s="74"/>
      <c r="B315" s="11"/>
      <c r="C315" s="130"/>
      <c r="D315" s="12"/>
      <c r="E315" s="169"/>
      <c r="F315" s="169"/>
    </row>
    <row r="316" spans="1:6" s="86" customFormat="1" x14ac:dyDescent="0.25">
      <c r="A316" s="63" t="s">
        <v>64</v>
      </c>
      <c r="B316" s="90" t="s">
        <v>297</v>
      </c>
      <c r="C316" s="14"/>
      <c r="D316" s="4"/>
      <c r="E316" s="15"/>
      <c r="F316" s="15"/>
    </row>
    <row r="317" spans="1:6" s="86" customFormat="1" x14ac:dyDescent="0.25">
      <c r="A317" s="63" t="s">
        <v>193</v>
      </c>
      <c r="B317" s="90" t="s">
        <v>298</v>
      </c>
      <c r="C317" s="14" t="s">
        <v>53</v>
      </c>
      <c r="D317" s="4">
        <v>1</v>
      </c>
      <c r="E317" s="15"/>
      <c r="F317" s="15"/>
    </row>
    <row r="318" spans="1:6" s="86" customFormat="1" x14ac:dyDescent="0.25">
      <c r="A318" s="63" t="s">
        <v>195</v>
      </c>
      <c r="B318" s="90" t="s">
        <v>299</v>
      </c>
      <c r="C318" s="14" t="s">
        <v>53</v>
      </c>
      <c r="D318" s="4">
        <v>3</v>
      </c>
      <c r="E318" s="15"/>
      <c r="F318" s="15"/>
    </row>
    <row r="319" spans="1:6" s="86" customFormat="1" ht="5.65" customHeight="1" x14ac:dyDescent="0.25">
      <c r="A319" s="91"/>
      <c r="B319" s="24"/>
      <c r="C319" s="156"/>
      <c r="D319" s="20"/>
      <c r="E319" s="168"/>
      <c r="F319" s="168"/>
    </row>
    <row r="320" spans="1:6" s="14" customFormat="1" ht="5.65" customHeight="1" x14ac:dyDescent="0.25">
      <c r="A320" s="74"/>
      <c r="B320" s="11"/>
      <c r="C320" s="130"/>
      <c r="D320" s="12"/>
      <c r="E320" s="169"/>
      <c r="F320" s="169"/>
    </row>
    <row r="321" spans="1:6" s="86" customFormat="1" ht="30" x14ac:dyDescent="0.25">
      <c r="A321" s="63" t="s">
        <v>67</v>
      </c>
      <c r="B321" s="13" t="s">
        <v>192</v>
      </c>
      <c r="C321" s="14"/>
      <c r="D321" s="4"/>
      <c r="E321" s="15"/>
      <c r="F321" s="15"/>
    </row>
    <row r="322" spans="1:6" s="86" customFormat="1" x14ac:dyDescent="0.25">
      <c r="A322" s="63"/>
      <c r="B322" s="13" t="s">
        <v>300</v>
      </c>
      <c r="C322" s="14" t="s">
        <v>53</v>
      </c>
      <c r="D322" s="4">
        <v>1</v>
      </c>
      <c r="E322" s="15"/>
      <c r="F322" s="15"/>
    </row>
    <row r="323" spans="1:6" s="86" customFormat="1" ht="5.65" customHeight="1" x14ac:dyDescent="0.25">
      <c r="A323" s="91"/>
      <c r="B323" s="24"/>
      <c r="C323" s="156"/>
      <c r="D323" s="20"/>
      <c r="E323" s="168"/>
      <c r="F323" s="168"/>
    </row>
    <row r="324" spans="1:6" s="86" customFormat="1" ht="5.65" customHeight="1" x14ac:dyDescent="0.25">
      <c r="A324" s="74"/>
      <c r="B324" s="75"/>
      <c r="C324" s="130"/>
      <c r="D324" s="12"/>
      <c r="E324" s="169"/>
      <c r="F324" s="169"/>
    </row>
    <row r="325" spans="1:6" s="86" customFormat="1" ht="30" x14ac:dyDescent="0.25">
      <c r="A325" s="63" t="s">
        <v>69</v>
      </c>
      <c r="B325" s="13" t="s">
        <v>301</v>
      </c>
      <c r="C325" s="14"/>
      <c r="D325" s="4"/>
      <c r="E325" s="15"/>
      <c r="F325" s="15"/>
    </row>
    <row r="326" spans="1:6" s="86" customFormat="1" x14ac:dyDescent="0.25">
      <c r="A326" s="63"/>
      <c r="B326" s="90" t="s">
        <v>302</v>
      </c>
      <c r="C326" s="14" t="s">
        <v>53</v>
      </c>
      <c r="D326" s="4">
        <v>9</v>
      </c>
      <c r="E326" s="15"/>
      <c r="F326" s="15"/>
    </row>
    <row r="327" spans="1:6" s="86" customFormat="1" ht="5.65" customHeight="1" x14ac:dyDescent="0.25">
      <c r="A327" s="91"/>
      <c r="B327" s="24"/>
      <c r="C327" s="156"/>
      <c r="D327" s="20"/>
      <c r="E327" s="168"/>
      <c r="F327" s="168"/>
    </row>
    <row r="328" spans="1:6" s="86" customFormat="1" ht="5.65" customHeight="1" x14ac:dyDescent="0.25">
      <c r="A328" s="74"/>
      <c r="B328" s="75"/>
      <c r="C328" s="130"/>
      <c r="D328" s="12"/>
      <c r="E328" s="169"/>
      <c r="F328" s="169"/>
    </row>
    <row r="329" spans="1:6" s="86" customFormat="1" x14ac:dyDescent="0.25">
      <c r="A329" s="63" t="s">
        <v>71</v>
      </c>
      <c r="B329" s="90" t="s">
        <v>197</v>
      </c>
      <c r="C329" s="14"/>
      <c r="D329" s="4"/>
      <c r="E329" s="15"/>
      <c r="F329" s="15"/>
    </row>
    <row r="330" spans="1:6" s="86" customFormat="1" x14ac:dyDescent="0.25">
      <c r="A330" s="63" t="s">
        <v>201</v>
      </c>
      <c r="B330" s="90" t="s">
        <v>303</v>
      </c>
      <c r="C330" s="14" t="s">
        <v>53</v>
      </c>
      <c r="D330" s="4">
        <v>87</v>
      </c>
      <c r="E330" s="15"/>
      <c r="F330" s="15"/>
    </row>
    <row r="331" spans="1:6" s="86" customFormat="1" x14ac:dyDescent="0.25">
      <c r="A331" s="63" t="s">
        <v>203</v>
      </c>
      <c r="B331" s="90" t="s">
        <v>304</v>
      </c>
      <c r="C331" s="14" t="s">
        <v>53</v>
      </c>
      <c r="D331" s="4">
        <v>9</v>
      </c>
      <c r="E331" s="15"/>
      <c r="F331" s="15"/>
    </row>
    <row r="332" spans="1:6" s="86" customFormat="1" x14ac:dyDescent="0.25">
      <c r="A332" s="63" t="s">
        <v>741</v>
      </c>
      <c r="B332" s="90" t="s">
        <v>742</v>
      </c>
      <c r="C332" s="14" t="s">
        <v>53</v>
      </c>
      <c r="D332" s="4">
        <v>1</v>
      </c>
      <c r="E332" s="15"/>
      <c r="F332" s="15"/>
    </row>
    <row r="333" spans="1:6" s="86" customFormat="1" ht="5.65" customHeight="1" x14ac:dyDescent="0.25">
      <c r="A333" s="91"/>
      <c r="B333" s="24"/>
      <c r="C333" s="156"/>
      <c r="D333" s="20"/>
      <c r="E333" s="168"/>
      <c r="F333" s="168"/>
    </row>
    <row r="334" spans="1:6" s="14" customFormat="1" ht="5.65" customHeight="1" x14ac:dyDescent="0.25">
      <c r="A334" s="74"/>
      <c r="B334" s="11"/>
      <c r="C334" s="130"/>
      <c r="D334" s="12"/>
      <c r="E334" s="169"/>
      <c r="F334" s="169"/>
    </row>
    <row r="335" spans="1:6" s="86" customFormat="1" x14ac:dyDescent="0.25">
      <c r="A335" s="63" t="s">
        <v>72</v>
      </c>
      <c r="B335" s="13" t="s">
        <v>305</v>
      </c>
      <c r="C335" s="14"/>
      <c r="D335" s="4"/>
      <c r="E335" s="15"/>
      <c r="F335" s="15"/>
    </row>
    <row r="336" spans="1:6" s="86" customFormat="1" x14ac:dyDescent="0.25">
      <c r="A336" s="63"/>
      <c r="B336" s="13" t="s">
        <v>306</v>
      </c>
      <c r="C336" s="14" t="s">
        <v>53</v>
      </c>
      <c r="D336" s="4">
        <v>1</v>
      </c>
      <c r="E336" s="15"/>
      <c r="F336" s="15"/>
    </row>
    <row r="337" spans="1:6" s="86" customFormat="1" x14ac:dyDescent="0.25">
      <c r="A337" s="63"/>
      <c r="B337" s="13" t="s">
        <v>743</v>
      </c>
      <c r="C337" s="14" t="s">
        <v>53</v>
      </c>
      <c r="D337" s="4">
        <v>1</v>
      </c>
      <c r="E337" s="15"/>
      <c r="F337" s="15"/>
    </row>
    <row r="338" spans="1:6" s="86" customFormat="1" ht="5.65" customHeight="1" x14ac:dyDescent="0.25">
      <c r="A338" s="91"/>
      <c r="B338" s="24"/>
      <c r="C338" s="156"/>
      <c r="D338" s="20"/>
      <c r="E338" s="168"/>
      <c r="F338" s="168"/>
    </row>
    <row r="339" spans="1:6" s="14" customFormat="1" ht="5.65" customHeight="1" x14ac:dyDescent="0.25">
      <c r="A339" s="74"/>
      <c r="B339" s="11"/>
      <c r="C339" s="130"/>
      <c r="D339" s="12"/>
      <c r="E339" s="169"/>
      <c r="F339" s="169"/>
    </row>
    <row r="340" spans="1:6" s="86" customFormat="1" ht="60" x14ac:dyDescent="0.25">
      <c r="A340" s="63" t="s">
        <v>75</v>
      </c>
      <c r="B340" s="511" t="s">
        <v>779</v>
      </c>
      <c r="C340" s="14"/>
      <c r="D340" s="4"/>
      <c r="E340" s="15"/>
      <c r="F340" s="15"/>
    </row>
    <row r="341" spans="1:6" s="86" customFormat="1" x14ac:dyDescent="0.25">
      <c r="A341" s="63" t="s">
        <v>307</v>
      </c>
      <c r="B341" s="90" t="s">
        <v>202</v>
      </c>
      <c r="C341" s="14" t="s">
        <v>53</v>
      </c>
      <c r="D341" s="4">
        <v>7</v>
      </c>
      <c r="E341" s="15"/>
      <c r="F341" s="15"/>
    </row>
    <row r="342" spans="1:6" s="86" customFormat="1" x14ac:dyDescent="0.25">
      <c r="A342" s="63" t="s">
        <v>308</v>
      </c>
      <c r="B342" s="90" t="s">
        <v>204</v>
      </c>
      <c r="C342" s="14" t="s">
        <v>53</v>
      </c>
      <c r="D342" s="4">
        <v>1</v>
      </c>
      <c r="E342" s="15"/>
      <c r="F342" s="15"/>
    </row>
    <row r="343" spans="1:6" s="86" customFormat="1" ht="5.65" customHeight="1" x14ac:dyDescent="0.25">
      <c r="A343" s="91"/>
      <c r="B343" s="24"/>
      <c r="C343" s="156"/>
      <c r="D343" s="20"/>
      <c r="E343" s="168"/>
      <c r="F343" s="168"/>
    </row>
    <row r="344" spans="1:6" s="14" customFormat="1" ht="5.65" customHeight="1" x14ac:dyDescent="0.25">
      <c r="A344" s="74"/>
      <c r="B344" s="11"/>
      <c r="C344" s="130"/>
      <c r="D344" s="12"/>
      <c r="E344" s="169"/>
      <c r="F344" s="169"/>
    </row>
    <row r="345" spans="1:6" s="86" customFormat="1" x14ac:dyDescent="0.25">
      <c r="A345" s="63" t="s">
        <v>309</v>
      </c>
      <c r="B345" s="90" t="s">
        <v>205</v>
      </c>
      <c r="C345" s="14"/>
      <c r="D345" s="4"/>
      <c r="E345" s="15"/>
      <c r="F345" s="15"/>
    </row>
    <row r="346" spans="1:6" s="86" customFormat="1" x14ac:dyDescent="0.25">
      <c r="A346" s="63" t="s">
        <v>310</v>
      </c>
      <c r="B346" s="90" t="s">
        <v>311</v>
      </c>
      <c r="C346" s="14" t="s">
        <v>53</v>
      </c>
      <c r="D346" s="4">
        <v>3</v>
      </c>
      <c r="E346" s="15"/>
      <c r="F346" s="15"/>
    </row>
    <row r="347" spans="1:6" s="86" customFormat="1" x14ac:dyDescent="0.25">
      <c r="A347" s="63" t="s">
        <v>312</v>
      </c>
      <c r="B347" s="90" t="s">
        <v>313</v>
      </c>
      <c r="C347" s="14" t="s">
        <v>53</v>
      </c>
      <c r="D347" s="4">
        <v>4</v>
      </c>
      <c r="E347" s="15"/>
      <c r="F347" s="15"/>
    </row>
    <row r="348" spans="1:6" s="86" customFormat="1" ht="5.45" customHeight="1" x14ac:dyDescent="0.25">
      <c r="A348" s="63"/>
      <c r="B348" s="90"/>
      <c r="C348" s="14"/>
      <c r="D348" s="4"/>
      <c r="E348" s="15"/>
      <c r="F348" s="15"/>
    </row>
    <row r="349" spans="1:6" s="86" customFormat="1" ht="5.45" customHeight="1" x14ac:dyDescent="0.25">
      <c r="A349" s="63"/>
      <c r="B349" s="90"/>
      <c r="C349" s="14"/>
      <c r="D349" s="4"/>
      <c r="E349" s="15"/>
      <c r="F349" s="15"/>
    </row>
    <row r="350" spans="1:6" s="86" customFormat="1" x14ac:dyDescent="0.25">
      <c r="A350" s="63" t="s">
        <v>80</v>
      </c>
      <c r="B350" s="13" t="s">
        <v>88</v>
      </c>
      <c r="C350" s="130" t="s">
        <v>89</v>
      </c>
      <c r="D350" s="166">
        <v>0.1</v>
      </c>
      <c r="E350" s="15"/>
      <c r="F350" s="15"/>
    </row>
    <row r="351" spans="1:6" s="86" customFormat="1" ht="5.65" customHeight="1" x14ac:dyDescent="0.25">
      <c r="A351" s="91"/>
      <c r="B351" s="24"/>
      <c r="C351" s="156"/>
      <c r="D351" s="20"/>
      <c r="E351" s="168"/>
      <c r="F351" s="168" t="str">
        <f t="shared" ref="F351:F356" si="1">IF(D351&gt;0,ROUND((E351*D351),2),"")</f>
        <v/>
      </c>
    </row>
    <row r="352" spans="1:6" s="86" customFormat="1" ht="5.65" customHeight="1" x14ac:dyDescent="0.25">
      <c r="A352" s="74"/>
      <c r="B352" s="75"/>
      <c r="C352" s="130"/>
      <c r="D352" s="12"/>
      <c r="E352" s="169"/>
      <c r="F352" s="169" t="str">
        <f t="shared" si="1"/>
        <v/>
      </c>
    </row>
    <row r="353" spans="1:6" x14ac:dyDescent="0.25">
      <c r="A353" s="71" t="s">
        <v>212</v>
      </c>
      <c r="B353" s="72" t="s">
        <v>213</v>
      </c>
      <c r="C353" s="128"/>
      <c r="D353" s="2"/>
      <c r="E353" s="211"/>
      <c r="F353" s="212" t="str">
        <f t="shared" si="1"/>
        <v/>
      </c>
    </row>
    <row r="354" spans="1:6" s="86" customFormat="1" ht="5.65" customHeight="1" x14ac:dyDescent="0.25">
      <c r="A354" s="91"/>
      <c r="B354" s="24"/>
      <c r="C354" s="156"/>
      <c r="D354" s="20"/>
      <c r="E354" s="168"/>
      <c r="F354" s="168" t="str">
        <f t="shared" si="1"/>
        <v/>
      </c>
    </row>
    <row r="355" spans="1:6" s="14" customFormat="1" ht="5.65" customHeight="1" x14ac:dyDescent="0.25">
      <c r="A355" s="74"/>
      <c r="B355" s="11"/>
      <c r="C355" s="130"/>
      <c r="D355" s="12"/>
      <c r="E355" s="169"/>
      <c r="F355" s="169" t="str">
        <f t="shared" si="1"/>
        <v/>
      </c>
    </row>
    <row r="356" spans="1:6" s="14" customFormat="1" ht="30" x14ac:dyDescent="0.25">
      <c r="A356" s="63" t="s">
        <v>92</v>
      </c>
      <c r="B356" s="95" t="s">
        <v>756</v>
      </c>
      <c r="D356" s="4"/>
      <c r="E356" s="15"/>
      <c r="F356" s="15" t="str">
        <f t="shared" si="1"/>
        <v/>
      </c>
    </row>
    <row r="357" spans="1:6" s="14" customFormat="1" x14ac:dyDescent="0.25">
      <c r="A357" s="63" t="s">
        <v>44</v>
      </c>
      <c r="B357" s="95" t="s">
        <v>319</v>
      </c>
      <c r="C357" s="14" t="s">
        <v>53</v>
      </c>
      <c r="D357" s="4">
        <v>3</v>
      </c>
      <c r="E357" s="15"/>
      <c r="F357" s="15"/>
    </row>
    <row r="358" spans="1:6" s="14" customFormat="1" x14ac:dyDescent="0.25">
      <c r="A358" s="63" t="s">
        <v>47</v>
      </c>
      <c r="B358" s="95" t="s">
        <v>321</v>
      </c>
      <c r="C358" s="14" t="s">
        <v>53</v>
      </c>
      <c r="D358" s="4">
        <v>1</v>
      </c>
      <c r="E358" s="15"/>
      <c r="F358" s="15"/>
    </row>
    <row r="359" spans="1:6" s="14" customFormat="1" x14ac:dyDescent="0.25">
      <c r="A359" s="63" t="s">
        <v>316</v>
      </c>
      <c r="B359" s="95" t="s">
        <v>323</v>
      </c>
      <c r="C359" s="14" t="s">
        <v>53</v>
      </c>
      <c r="D359" s="4">
        <v>2</v>
      </c>
      <c r="E359" s="15"/>
      <c r="F359" s="15"/>
    </row>
    <row r="360" spans="1:6" s="14" customFormat="1" x14ac:dyDescent="0.25">
      <c r="A360" s="63" t="s">
        <v>318</v>
      </c>
      <c r="B360" s="95" t="s">
        <v>317</v>
      </c>
      <c r="C360" s="14" t="s">
        <v>53</v>
      </c>
      <c r="D360" s="4">
        <v>1</v>
      </c>
      <c r="E360" s="15"/>
      <c r="F360" s="15"/>
    </row>
    <row r="361" spans="1:6" s="14" customFormat="1" x14ac:dyDescent="0.25">
      <c r="A361" s="63" t="s">
        <v>320</v>
      </c>
      <c r="B361" s="95" t="s">
        <v>314</v>
      </c>
      <c r="C361" s="14" t="s">
        <v>53</v>
      </c>
      <c r="D361" s="4">
        <v>1</v>
      </c>
      <c r="E361" s="15"/>
      <c r="F361" s="15"/>
    </row>
    <row r="362" spans="1:6" s="14" customFormat="1" x14ac:dyDescent="0.25">
      <c r="A362" s="63" t="s">
        <v>322</v>
      </c>
      <c r="B362" s="95" t="s">
        <v>315</v>
      </c>
      <c r="C362" s="14" t="s">
        <v>53</v>
      </c>
      <c r="D362" s="4">
        <v>2</v>
      </c>
      <c r="E362" s="15"/>
      <c r="F362" s="15"/>
    </row>
    <row r="363" spans="1:6" s="86" customFormat="1" ht="5.45" customHeight="1" x14ac:dyDescent="0.25">
      <c r="A363" s="91"/>
      <c r="B363" s="24"/>
      <c r="C363" s="156"/>
      <c r="D363" s="20"/>
      <c r="E363" s="168"/>
      <c r="F363" s="168"/>
    </row>
    <row r="364" spans="1:6" s="14" customFormat="1" ht="5.65" customHeight="1" x14ac:dyDescent="0.25">
      <c r="A364" s="74"/>
      <c r="B364" s="11"/>
      <c r="C364" s="130"/>
      <c r="D364" s="12"/>
      <c r="E364" s="169"/>
      <c r="F364" s="169"/>
    </row>
    <row r="365" spans="1:6" s="86" customFormat="1" ht="45" x14ac:dyDescent="0.25">
      <c r="A365" s="63" t="s">
        <v>49</v>
      </c>
      <c r="B365" s="13" t="s">
        <v>324</v>
      </c>
      <c r="C365" s="14" t="s">
        <v>53</v>
      </c>
      <c r="D365" s="4">
        <v>1</v>
      </c>
      <c r="E365" s="15"/>
      <c r="F365" s="15"/>
    </row>
    <row r="366" spans="1:6" s="86" customFormat="1" ht="5.45" customHeight="1" x14ac:dyDescent="0.25">
      <c r="A366" s="91"/>
      <c r="B366" s="24"/>
      <c r="C366" s="156"/>
      <c r="D366" s="20"/>
      <c r="E366" s="168"/>
      <c r="F366" s="168"/>
    </row>
    <row r="367" spans="1:6" s="14" customFormat="1" ht="5.65" customHeight="1" x14ac:dyDescent="0.25">
      <c r="A367" s="74"/>
      <c r="B367" s="11"/>
      <c r="C367" s="130"/>
      <c r="D367" s="12"/>
      <c r="E367" s="169"/>
      <c r="F367" s="169"/>
    </row>
    <row r="368" spans="1:6" s="86" customFormat="1" ht="45" x14ac:dyDescent="0.25">
      <c r="A368" s="63" t="s">
        <v>51</v>
      </c>
      <c r="B368" s="13" t="s">
        <v>757</v>
      </c>
      <c r="C368" s="14" t="s">
        <v>53</v>
      </c>
      <c r="D368" s="4">
        <v>1</v>
      </c>
      <c r="E368" s="15"/>
      <c r="F368" s="15"/>
    </row>
    <row r="369" spans="1:6" s="86" customFormat="1" ht="5.65" customHeight="1" x14ac:dyDescent="0.25">
      <c r="A369" s="91"/>
      <c r="B369" s="24"/>
      <c r="C369" s="156"/>
      <c r="D369" s="20"/>
      <c r="E369" s="168"/>
      <c r="F369" s="168"/>
    </row>
    <row r="370" spans="1:6" s="14" customFormat="1" ht="5.65" customHeight="1" x14ac:dyDescent="0.25">
      <c r="A370" s="74"/>
      <c r="B370" s="11"/>
      <c r="C370" s="130"/>
      <c r="D370" s="12"/>
      <c r="E370" s="169"/>
      <c r="F370" s="169"/>
    </row>
    <row r="371" spans="1:6" s="14" customFormat="1" x14ac:dyDescent="0.25">
      <c r="A371" s="63" t="s">
        <v>54</v>
      </c>
      <c r="B371" s="13" t="s">
        <v>88</v>
      </c>
      <c r="C371" s="14" t="s">
        <v>89</v>
      </c>
      <c r="D371" s="22">
        <v>0.1</v>
      </c>
      <c r="E371" s="169"/>
      <c r="F371" s="15"/>
    </row>
    <row r="372" spans="1:6" s="86" customFormat="1" ht="5.65" customHeight="1" x14ac:dyDescent="0.25">
      <c r="A372" s="91"/>
      <c r="B372" s="24"/>
      <c r="C372" s="156"/>
      <c r="D372" s="20"/>
      <c r="E372" s="168"/>
      <c r="F372" s="168"/>
    </row>
    <row r="373" spans="1:6" s="14" customFormat="1" ht="5.65" customHeight="1" x14ac:dyDescent="0.25">
      <c r="A373" s="74"/>
      <c r="B373" s="11"/>
      <c r="C373" s="130"/>
      <c r="D373" s="12"/>
      <c r="E373" s="169"/>
      <c r="F373" s="169"/>
    </row>
    <row r="374" spans="1:6" s="86" customFormat="1" ht="14.25" customHeight="1" x14ac:dyDescent="0.25">
      <c r="A374" s="210"/>
      <c r="B374" s="23" t="s">
        <v>217</v>
      </c>
      <c r="C374" s="23"/>
      <c r="D374" s="23"/>
      <c r="E374" s="193"/>
      <c r="F374" s="194"/>
    </row>
    <row r="375" spans="1:6" s="86" customFormat="1" x14ac:dyDescent="0.25">
      <c r="A375" s="63"/>
      <c r="B375" s="90"/>
      <c r="C375" s="14"/>
      <c r="D375" s="4"/>
      <c r="E375" s="15"/>
      <c r="F375" s="15"/>
    </row>
    <row r="376" spans="1:6" s="86" customFormat="1" x14ac:dyDescent="0.25">
      <c r="A376" s="63"/>
      <c r="B376" s="90"/>
      <c r="C376" s="14"/>
      <c r="D376" s="4"/>
      <c r="E376" s="15"/>
      <c r="F376" s="15"/>
    </row>
    <row r="377" spans="1:6" x14ac:dyDescent="0.25">
      <c r="A377" s="71" t="s">
        <v>28</v>
      </c>
      <c r="B377" s="72" t="s">
        <v>29</v>
      </c>
      <c r="C377" s="128"/>
      <c r="D377" s="2"/>
      <c r="E377" s="211"/>
      <c r="F377" s="212"/>
    </row>
    <row r="378" spans="1:6" s="86" customFormat="1" ht="5.65" customHeight="1" x14ac:dyDescent="0.25">
      <c r="A378" s="91"/>
      <c r="B378" s="24"/>
      <c r="C378" s="156"/>
      <c r="D378" s="20"/>
      <c r="E378" s="168"/>
      <c r="F378" s="168"/>
    </row>
    <row r="379" spans="1:6" s="14" customFormat="1" ht="5.65" customHeight="1" x14ac:dyDescent="0.25">
      <c r="A379" s="74"/>
      <c r="B379" s="11"/>
      <c r="C379" s="130"/>
      <c r="D379" s="12"/>
      <c r="E379" s="169"/>
      <c r="F379" s="169"/>
    </row>
    <row r="380" spans="1:6" s="86" customFormat="1" ht="30" x14ac:dyDescent="0.25">
      <c r="A380" s="63" t="s">
        <v>92</v>
      </c>
      <c r="B380" s="13" t="s">
        <v>218</v>
      </c>
      <c r="C380" s="14" t="s">
        <v>86</v>
      </c>
      <c r="D380" s="4">
        <v>1</v>
      </c>
      <c r="E380" s="15"/>
      <c r="F380" s="15"/>
    </row>
    <row r="381" spans="1:6" s="86" customFormat="1" ht="5.65" customHeight="1" x14ac:dyDescent="0.25">
      <c r="A381" s="91"/>
      <c r="B381" s="24"/>
      <c r="C381" s="156"/>
      <c r="D381" s="20"/>
      <c r="E381" s="168"/>
      <c r="F381" s="168"/>
    </row>
    <row r="382" spans="1:6" s="14" customFormat="1" ht="5.65" customHeight="1" x14ac:dyDescent="0.25">
      <c r="A382" s="74"/>
      <c r="B382" s="11"/>
      <c r="C382" s="130"/>
      <c r="D382" s="12"/>
      <c r="E382" s="169"/>
      <c r="F382" s="169"/>
    </row>
    <row r="383" spans="1:6" s="86" customFormat="1" ht="61.15" customHeight="1" x14ac:dyDescent="0.25">
      <c r="A383" s="63" t="s">
        <v>49</v>
      </c>
      <c r="B383" s="13" t="s">
        <v>219</v>
      </c>
      <c r="C383" s="14"/>
      <c r="D383" s="4"/>
      <c r="E383" s="15"/>
      <c r="F383" s="15"/>
    </row>
    <row r="384" spans="1:6" s="86" customFormat="1" x14ac:dyDescent="0.25">
      <c r="A384" s="63" t="s">
        <v>154</v>
      </c>
      <c r="B384" s="13" t="s">
        <v>325</v>
      </c>
      <c r="C384" s="14" t="s">
        <v>46</v>
      </c>
      <c r="D384" s="4">
        <v>2727.65</v>
      </c>
      <c r="E384" s="15"/>
      <c r="F384" s="15"/>
    </row>
    <row r="385" spans="1:6" s="86" customFormat="1" x14ac:dyDescent="0.25">
      <c r="A385" s="63" t="s">
        <v>156</v>
      </c>
      <c r="B385" s="13" t="s">
        <v>220</v>
      </c>
      <c r="C385" s="14" t="s">
        <v>46</v>
      </c>
      <c r="D385" s="4">
        <v>70.900000000000006</v>
      </c>
      <c r="E385" s="15"/>
      <c r="F385" s="15"/>
    </row>
    <row r="386" spans="1:6" s="86" customFormat="1" x14ac:dyDescent="0.25">
      <c r="A386" s="63" t="s">
        <v>222</v>
      </c>
      <c r="B386" s="13" t="s">
        <v>223</v>
      </c>
      <c r="C386" s="14" t="s">
        <v>53</v>
      </c>
      <c r="D386" s="4">
        <v>175</v>
      </c>
      <c r="E386" s="15"/>
      <c r="F386" s="15"/>
    </row>
    <row r="387" spans="1:6" s="86" customFormat="1" ht="5.65" customHeight="1" x14ac:dyDescent="0.25">
      <c r="A387" s="91"/>
      <c r="B387" s="24"/>
      <c r="C387" s="156"/>
      <c r="D387" s="20"/>
      <c r="E387" s="168"/>
      <c r="F387" s="168"/>
    </row>
    <row r="388" spans="1:6" s="14" customFormat="1" ht="5.65" customHeight="1" x14ac:dyDescent="0.25">
      <c r="A388" s="74"/>
      <c r="B388" s="11"/>
      <c r="C388" s="130"/>
      <c r="D388" s="12"/>
      <c r="E388" s="169"/>
      <c r="F388" s="169"/>
    </row>
    <row r="389" spans="1:6" s="86" customFormat="1" ht="37.5" customHeight="1" x14ac:dyDescent="0.25">
      <c r="A389" s="63" t="s">
        <v>51</v>
      </c>
      <c r="B389" s="13" t="s">
        <v>224</v>
      </c>
      <c r="C389" s="14"/>
      <c r="D389" s="4"/>
      <c r="E389" s="15"/>
      <c r="F389" s="15"/>
    </row>
    <row r="390" spans="1:6" s="86" customFormat="1" x14ac:dyDescent="0.25">
      <c r="A390" s="63" t="s">
        <v>159</v>
      </c>
      <c r="B390" s="13" t="s">
        <v>325</v>
      </c>
      <c r="C390" s="14" t="s">
        <v>46</v>
      </c>
      <c r="D390" s="4">
        <v>2727.65</v>
      </c>
      <c r="E390" s="15"/>
      <c r="F390" s="15"/>
    </row>
    <row r="391" spans="1:6" s="86" customFormat="1" x14ac:dyDescent="0.25">
      <c r="A391" s="63" t="s">
        <v>161</v>
      </c>
      <c r="B391" s="13" t="s">
        <v>220</v>
      </c>
      <c r="C391" s="14" t="s">
        <v>46</v>
      </c>
      <c r="D391" s="4">
        <v>70.900000000000006</v>
      </c>
      <c r="E391" s="15"/>
      <c r="F391" s="15"/>
    </row>
    <row r="392" spans="1:6" s="86" customFormat="1" ht="5.65" customHeight="1" x14ac:dyDescent="0.25">
      <c r="A392" s="91"/>
      <c r="B392" s="24"/>
      <c r="C392" s="156"/>
      <c r="D392" s="20"/>
      <c r="E392" s="168"/>
      <c r="F392" s="15"/>
    </row>
    <row r="393" spans="1:6" s="14" customFormat="1" ht="5.65" customHeight="1" x14ac:dyDescent="0.25">
      <c r="A393" s="74"/>
      <c r="B393" s="11"/>
      <c r="C393" s="130"/>
      <c r="D393" s="12"/>
      <c r="E393" s="169"/>
      <c r="F393" s="15" t="str">
        <f>IF(D393&gt;0,ROUND((E393*D393),2),"")</f>
        <v/>
      </c>
    </row>
    <row r="394" spans="1:6" s="86" customFormat="1" ht="45" x14ac:dyDescent="0.25">
      <c r="A394" s="63" t="s">
        <v>54</v>
      </c>
      <c r="B394" s="13" t="s">
        <v>758</v>
      </c>
      <c r="C394" s="14"/>
      <c r="D394" s="4"/>
      <c r="E394" s="15"/>
      <c r="F394" s="15"/>
    </row>
    <row r="395" spans="1:6" s="86" customFormat="1" x14ac:dyDescent="0.25">
      <c r="A395" s="63" t="s">
        <v>168</v>
      </c>
      <c r="B395" s="13" t="s">
        <v>326</v>
      </c>
      <c r="C395" s="14" t="s">
        <v>53</v>
      </c>
      <c r="D395" s="4">
        <v>87</v>
      </c>
      <c r="E395" s="15"/>
      <c r="F395" s="15"/>
    </row>
    <row r="396" spans="1:6" s="86" customFormat="1" x14ac:dyDescent="0.25">
      <c r="A396" s="63" t="s">
        <v>170</v>
      </c>
      <c r="B396" s="13" t="s">
        <v>327</v>
      </c>
      <c r="C396" s="14" t="s">
        <v>53</v>
      </c>
      <c r="D396" s="4">
        <v>9</v>
      </c>
      <c r="E396" s="15"/>
      <c r="F396" s="15"/>
    </row>
    <row r="397" spans="1:6" s="86" customFormat="1" ht="5.65" customHeight="1" x14ac:dyDescent="0.25">
      <c r="A397" s="91"/>
      <c r="B397" s="24"/>
      <c r="C397" s="156"/>
      <c r="D397" s="20"/>
      <c r="E397" s="168"/>
      <c r="F397" s="168"/>
    </row>
    <row r="398" spans="1:6" s="14" customFormat="1" ht="5.65" customHeight="1" x14ac:dyDescent="0.25">
      <c r="A398" s="74"/>
      <c r="B398" s="11"/>
      <c r="C398" s="130"/>
      <c r="D398" s="12"/>
      <c r="E398" s="169"/>
      <c r="F398" s="169"/>
    </row>
    <row r="399" spans="1:6" s="86" customFormat="1" ht="34.5" customHeight="1" x14ac:dyDescent="0.25">
      <c r="A399" s="63" t="s">
        <v>56</v>
      </c>
      <c r="B399" s="95" t="s">
        <v>226</v>
      </c>
      <c r="C399" s="14" t="s">
        <v>53</v>
      </c>
      <c r="D399" s="4">
        <v>148</v>
      </c>
      <c r="E399" s="15"/>
      <c r="F399" s="15"/>
    </row>
    <row r="400" spans="1:6" s="86" customFormat="1" ht="5.65" customHeight="1" x14ac:dyDescent="0.25">
      <c r="A400" s="91"/>
      <c r="B400" s="24"/>
      <c r="C400" s="156"/>
      <c r="D400" s="20"/>
      <c r="E400" s="168"/>
      <c r="F400" s="168"/>
    </row>
    <row r="401" spans="1:6" s="14" customFormat="1" ht="5.65" customHeight="1" x14ac:dyDescent="0.25">
      <c r="A401" s="74"/>
      <c r="B401" s="11"/>
      <c r="C401" s="130"/>
      <c r="D401" s="12"/>
      <c r="E401" s="169"/>
      <c r="F401" s="169"/>
    </row>
    <row r="402" spans="1:6" s="86" customFormat="1" ht="60" x14ac:dyDescent="0.25">
      <c r="A402" s="63" t="s">
        <v>58</v>
      </c>
      <c r="B402" s="13" t="s">
        <v>227</v>
      </c>
      <c r="C402" s="14"/>
      <c r="D402" s="4"/>
      <c r="E402" s="15"/>
      <c r="F402" s="15"/>
    </row>
    <row r="403" spans="1:6" s="86" customFormat="1" x14ac:dyDescent="0.25">
      <c r="A403" s="63"/>
      <c r="B403" s="13" t="s">
        <v>328</v>
      </c>
      <c r="C403" s="14" t="s">
        <v>53</v>
      </c>
      <c r="D403" s="4">
        <v>7</v>
      </c>
      <c r="E403" s="15"/>
      <c r="F403" s="15"/>
    </row>
    <row r="404" spans="1:6" s="86" customFormat="1" ht="5.65" customHeight="1" x14ac:dyDescent="0.25">
      <c r="A404" s="91"/>
      <c r="B404" s="24"/>
      <c r="C404" s="156"/>
      <c r="D404" s="20"/>
      <c r="E404" s="168"/>
      <c r="F404" s="168"/>
    </row>
    <row r="405" spans="1:6" s="14" customFormat="1" ht="5.65" customHeight="1" x14ac:dyDescent="0.25">
      <c r="A405" s="74"/>
      <c r="B405" s="11"/>
      <c r="C405" s="130"/>
      <c r="D405" s="12"/>
      <c r="E405" s="169"/>
      <c r="F405" s="169"/>
    </row>
    <row r="406" spans="1:6" s="86" customFormat="1" ht="19.149999999999999" customHeight="1" x14ac:dyDescent="0.25">
      <c r="A406" s="63" t="s">
        <v>60</v>
      </c>
      <c r="B406" s="13" t="s">
        <v>329</v>
      </c>
      <c r="C406" s="14"/>
      <c r="D406" s="4"/>
      <c r="E406" s="15"/>
      <c r="F406" s="15"/>
    </row>
    <row r="407" spans="1:6" s="86" customFormat="1" x14ac:dyDescent="0.25">
      <c r="A407" s="63" t="s">
        <v>228</v>
      </c>
      <c r="B407" s="13" t="s">
        <v>330</v>
      </c>
      <c r="C407" s="14" t="s">
        <v>53</v>
      </c>
      <c r="D407" s="4">
        <v>1</v>
      </c>
      <c r="E407" s="15"/>
      <c r="F407" s="15"/>
    </row>
    <row r="408" spans="1:6" s="86" customFormat="1" x14ac:dyDescent="0.25">
      <c r="A408" s="63" t="s">
        <v>230</v>
      </c>
      <c r="B408" s="13" t="s">
        <v>331</v>
      </c>
      <c r="C408" s="14" t="s">
        <v>53</v>
      </c>
      <c r="D408" s="4">
        <v>2</v>
      </c>
      <c r="E408" s="15"/>
      <c r="F408" s="15"/>
    </row>
    <row r="409" spans="1:6" s="86" customFormat="1" x14ac:dyDescent="0.25">
      <c r="A409" s="63" t="s">
        <v>332</v>
      </c>
      <c r="B409" s="13" t="s">
        <v>333</v>
      </c>
      <c r="C409" s="14" t="s">
        <v>53</v>
      </c>
      <c r="D409" s="4">
        <v>1</v>
      </c>
      <c r="E409" s="15"/>
      <c r="F409" s="15"/>
    </row>
    <row r="410" spans="1:6" s="86" customFormat="1" ht="5.65" customHeight="1" x14ac:dyDescent="0.25">
      <c r="A410" s="91"/>
      <c r="B410" s="24"/>
      <c r="C410" s="156"/>
      <c r="D410" s="20"/>
      <c r="E410" s="168"/>
      <c r="F410" s="168"/>
    </row>
    <row r="411" spans="1:6" s="14" customFormat="1" ht="5.65" customHeight="1" x14ac:dyDescent="0.25">
      <c r="A411" s="74"/>
      <c r="B411" s="11"/>
      <c r="C411" s="130"/>
      <c r="D411" s="12"/>
      <c r="E411" s="169"/>
      <c r="F411" s="169"/>
    </row>
    <row r="412" spans="1:6" s="86" customFormat="1" ht="30" x14ac:dyDescent="0.25">
      <c r="A412" s="63" t="s">
        <v>64</v>
      </c>
      <c r="B412" s="13" t="s">
        <v>232</v>
      </c>
      <c r="C412" s="14" t="s">
        <v>53</v>
      </c>
      <c r="D412" s="4">
        <v>1</v>
      </c>
      <c r="E412" s="15"/>
      <c r="F412" s="15"/>
    </row>
    <row r="413" spans="1:6" s="86" customFormat="1" ht="5.65" customHeight="1" x14ac:dyDescent="0.25">
      <c r="A413" s="91"/>
      <c r="B413" s="24"/>
      <c r="C413" s="156"/>
      <c r="D413" s="20"/>
      <c r="E413" s="168"/>
      <c r="F413" s="168"/>
    </row>
    <row r="414" spans="1:6" s="14" customFormat="1" ht="5.65" customHeight="1" x14ac:dyDescent="0.25">
      <c r="A414" s="74"/>
      <c r="B414" s="11"/>
      <c r="C414" s="130"/>
      <c r="D414" s="12"/>
      <c r="E414" s="169"/>
      <c r="F414" s="169"/>
    </row>
    <row r="415" spans="1:6" s="86" customFormat="1" ht="75" x14ac:dyDescent="0.25">
      <c r="A415" s="63" t="s">
        <v>67</v>
      </c>
      <c r="B415" s="13" t="s">
        <v>759</v>
      </c>
      <c r="C415" s="14"/>
      <c r="D415" s="4"/>
      <c r="E415" s="15"/>
      <c r="F415" s="15"/>
    </row>
    <row r="416" spans="1:6" s="86" customFormat="1" x14ac:dyDescent="0.25">
      <c r="A416" s="63"/>
      <c r="B416" s="13" t="s">
        <v>326</v>
      </c>
      <c r="C416" s="14" t="s">
        <v>53</v>
      </c>
      <c r="D416" s="4">
        <v>2</v>
      </c>
      <c r="E416" s="15"/>
      <c r="F416" s="15"/>
    </row>
    <row r="417" spans="1:6" s="86" customFormat="1" ht="5.65" customHeight="1" x14ac:dyDescent="0.25">
      <c r="A417" s="91"/>
      <c r="B417" s="24"/>
      <c r="C417" s="156"/>
      <c r="D417" s="20"/>
      <c r="E417" s="168"/>
      <c r="F417" s="168"/>
    </row>
    <row r="418" spans="1:6" s="14" customFormat="1" ht="5.65" customHeight="1" x14ac:dyDescent="0.25">
      <c r="A418" s="74"/>
      <c r="B418" s="11"/>
      <c r="C418" s="130"/>
      <c r="D418" s="12"/>
      <c r="E418" s="169"/>
      <c r="F418" s="169"/>
    </row>
    <row r="419" spans="1:6" s="86" customFormat="1" ht="90" x14ac:dyDescent="0.25">
      <c r="A419" s="63" t="s">
        <v>69</v>
      </c>
      <c r="B419" s="13" t="s">
        <v>335</v>
      </c>
      <c r="C419" s="14" t="s">
        <v>53</v>
      </c>
      <c r="D419" s="4">
        <v>12</v>
      </c>
      <c r="E419" s="15"/>
      <c r="F419" s="15"/>
    </row>
    <row r="420" spans="1:6" s="86" customFormat="1" ht="5.65" customHeight="1" x14ac:dyDescent="0.25">
      <c r="A420" s="91"/>
      <c r="B420" s="24"/>
      <c r="C420" s="156"/>
      <c r="D420" s="20"/>
      <c r="E420" s="168"/>
      <c r="F420" s="168"/>
    </row>
    <row r="421" spans="1:6" s="14" customFormat="1" ht="5.65" customHeight="1" x14ac:dyDescent="0.25">
      <c r="A421" s="74"/>
      <c r="B421" s="11"/>
      <c r="C421" s="130"/>
      <c r="D421" s="12"/>
      <c r="E421" s="169"/>
      <c r="F421" s="169"/>
    </row>
    <row r="422" spans="1:6" s="86" customFormat="1" ht="30" x14ac:dyDescent="0.25">
      <c r="A422" s="63" t="s">
        <v>71</v>
      </c>
      <c r="B422" s="167" t="s">
        <v>234</v>
      </c>
      <c r="C422" s="14" t="s">
        <v>53</v>
      </c>
      <c r="D422" s="27">
        <v>12</v>
      </c>
      <c r="E422" s="15"/>
      <c r="F422" s="15"/>
    </row>
    <row r="423" spans="1:6" s="86" customFormat="1" ht="5.65" customHeight="1" x14ac:dyDescent="0.25">
      <c r="A423" s="91"/>
      <c r="B423" s="24"/>
      <c r="C423" s="156"/>
      <c r="D423" s="20"/>
      <c r="E423" s="168"/>
      <c r="F423" s="168"/>
    </row>
    <row r="424" spans="1:6" s="14" customFormat="1" ht="5.65" customHeight="1" x14ac:dyDescent="0.25">
      <c r="A424" s="74"/>
      <c r="B424" s="11"/>
      <c r="C424" s="130"/>
      <c r="D424" s="12"/>
      <c r="E424" s="169"/>
      <c r="F424" s="169"/>
    </row>
    <row r="425" spans="1:6" s="14" customFormat="1" ht="30" x14ac:dyDescent="0.25">
      <c r="A425" s="63" t="s">
        <v>72</v>
      </c>
      <c r="B425" s="13" t="s">
        <v>235</v>
      </c>
      <c r="C425" s="14" t="s">
        <v>46</v>
      </c>
      <c r="D425" s="4">
        <v>2727.65</v>
      </c>
      <c r="E425" s="15"/>
      <c r="F425" s="15"/>
    </row>
    <row r="426" spans="1:6" s="86" customFormat="1" ht="5.65" customHeight="1" x14ac:dyDescent="0.25">
      <c r="A426" s="91"/>
      <c r="B426" s="24"/>
      <c r="C426" s="156"/>
      <c r="D426" s="20"/>
      <c r="E426" s="168"/>
      <c r="F426" s="168" t="str">
        <f>IF(D426&gt;0,ROUND((E426*D426),2),"")</f>
        <v/>
      </c>
    </row>
    <row r="427" spans="1:6" s="14" customFormat="1" ht="5.65" customHeight="1" x14ac:dyDescent="0.25">
      <c r="A427" s="74"/>
      <c r="B427" s="11"/>
      <c r="C427" s="130"/>
      <c r="D427" s="12"/>
      <c r="E427" s="169"/>
      <c r="F427" s="169"/>
    </row>
    <row r="428" spans="1:6" s="86" customFormat="1" x14ac:dyDescent="0.25">
      <c r="A428" s="63" t="s">
        <v>75</v>
      </c>
      <c r="B428" s="13" t="s">
        <v>236</v>
      </c>
      <c r="C428" s="14" t="s">
        <v>46</v>
      </c>
      <c r="D428" s="4">
        <v>2798.55</v>
      </c>
      <c r="E428" s="15"/>
      <c r="F428" s="15"/>
    </row>
    <row r="429" spans="1:6" s="86" customFormat="1" ht="5.65" customHeight="1" x14ac:dyDescent="0.25">
      <c r="A429" s="91"/>
      <c r="B429" s="24"/>
      <c r="C429" s="156"/>
      <c r="D429" s="20"/>
      <c r="E429" s="168"/>
      <c r="F429" s="168"/>
    </row>
    <row r="430" spans="1:6" s="14" customFormat="1" ht="5.65" customHeight="1" x14ac:dyDescent="0.25">
      <c r="A430" s="74"/>
      <c r="B430" s="11"/>
      <c r="C430" s="130"/>
      <c r="D430" s="12"/>
      <c r="E430" s="169"/>
      <c r="F430" s="169"/>
    </row>
    <row r="431" spans="1:6" s="86" customFormat="1" ht="30" x14ac:dyDescent="0.25">
      <c r="A431" s="63" t="s">
        <v>78</v>
      </c>
      <c r="B431" s="13" t="s">
        <v>237</v>
      </c>
      <c r="C431" s="14" t="s">
        <v>46</v>
      </c>
      <c r="D431" s="4">
        <v>2798.55</v>
      </c>
      <c r="E431" s="15"/>
      <c r="F431" s="15"/>
    </row>
    <row r="432" spans="1:6" s="86" customFormat="1" ht="5.65" customHeight="1" x14ac:dyDescent="0.25">
      <c r="A432" s="91"/>
      <c r="B432" s="24"/>
      <c r="C432" s="156"/>
      <c r="D432" s="20"/>
      <c r="E432" s="168"/>
      <c r="F432" s="168"/>
    </row>
    <row r="433" spans="1:6" s="14" customFormat="1" ht="5.65" customHeight="1" x14ac:dyDescent="0.25">
      <c r="A433" s="74"/>
      <c r="B433" s="11"/>
      <c r="C433" s="130"/>
      <c r="D433" s="12"/>
      <c r="E433" s="169"/>
      <c r="F433" s="169"/>
    </row>
    <row r="434" spans="1:6" s="86" customFormat="1" x14ac:dyDescent="0.25">
      <c r="A434" s="63" t="s">
        <v>80</v>
      </c>
      <c r="B434" s="13" t="s">
        <v>88</v>
      </c>
      <c r="C434" s="14" t="s">
        <v>89</v>
      </c>
      <c r="D434" s="22">
        <v>0.1</v>
      </c>
      <c r="E434" s="169"/>
      <c r="F434" s="15"/>
    </row>
    <row r="435" spans="1:6" s="86" customFormat="1" ht="5.65" customHeight="1" x14ac:dyDescent="0.25">
      <c r="A435" s="91"/>
      <c r="B435" s="24"/>
      <c r="C435" s="156"/>
      <c r="D435" s="20"/>
      <c r="E435" s="168"/>
      <c r="F435" s="168"/>
    </row>
    <row r="436" spans="1:6" s="14" customFormat="1" ht="5.65" customHeight="1" x14ac:dyDescent="0.25">
      <c r="A436" s="74"/>
      <c r="B436" s="11"/>
      <c r="C436" s="130"/>
      <c r="D436" s="12"/>
      <c r="E436" s="169"/>
      <c r="F436" s="169"/>
    </row>
    <row r="437" spans="1:6" s="86" customFormat="1" ht="15.75" customHeight="1" x14ac:dyDescent="0.25">
      <c r="A437" s="210"/>
      <c r="B437" s="23" t="s">
        <v>336</v>
      </c>
      <c r="C437" s="23"/>
      <c r="D437" s="23"/>
      <c r="E437" s="193"/>
      <c r="F437" s="194"/>
    </row>
    <row r="438" spans="1:6" s="86" customFormat="1" x14ac:dyDescent="0.25">
      <c r="A438" s="63"/>
      <c r="B438" s="90"/>
      <c r="C438" s="14"/>
      <c r="D438" s="4"/>
      <c r="E438" s="15"/>
      <c r="F438" s="15"/>
    </row>
    <row r="439" spans="1:6" s="86" customFormat="1" x14ac:dyDescent="0.25">
      <c r="A439" s="63"/>
      <c r="B439" s="90"/>
      <c r="C439" s="14"/>
      <c r="D439" s="4"/>
      <c r="E439" s="15"/>
      <c r="F439" s="15"/>
    </row>
    <row r="440" spans="1:6" x14ac:dyDescent="0.25">
      <c r="A440" s="71" t="s">
        <v>30</v>
      </c>
      <c r="B440" s="72" t="s">
        <v>31</v>
      </c>
      <c r="C440" s="128"/>
      <c r="D440" s="2"/>
      <c r="E440" s="211"/>
      <c r="F440" s="212"/>
    </row>
    <row r="441" spans="1:6" s="86" customFormat="1" ht="5.65" customHeight="1" x14ac:dyDescent="0.25">
      <c r="A441" s="91"/>
      <c r="B441" s="24"/>
      <c r="C441" s="156"/>
      <c r="D441" s="20"/>
      <c r="E441" s="168"/>
      <c r="F441" s="168"/>
    </row>
    <row r="442" spans="1:6" s="14" customFormat="1" ht="5.65" customHeight="1" x14ac:dyDescent="0.25">
      <c r="A442" s="74"/>
      <c r="B442" s="11"/>
      <c r="C442" s="130"/>
      <c r="D442" s="12"/>
      <c r="E442" s="169"/>
      <c r="F442" s="169"/>
    </row>
    <row r="443" spans="1:6" s="14" customFormat="1" x14ac:dyDescent="0.25">
      <c r="A443" s="63" t="s">
        <v>92</v>
      </c>
      <c r="B443" s="13" t="s">
        <v>239</v>
      </c>
      <c r="C443" s="14" t="s">
        <v>66</v>
      </c>
      <c r="D443" s="4">
        <v>40</v>
      </c>
      <c r="E443" s="15"/>
      <c r="F443" s="15"/>
    </row>
    <row r="444" spans="1:6" s="86" customFormat="1" ht="5.65" customHeight="1" x14ac:dyDescent="0.25">
      <c r="A444" s="91"/>
      <c r="B444" s="24"/>
      <c r="C444" s="156"/>
      <c r="D444" s="20"/>
      <c r="E444" s="168"/>
      <c r="F444" s="168"/>
    </row>
    <row r="445" spans="1:6" s="14" customFormat="1" ht="5.65" customHeight="1" x14ac:dyDescent="0.25">
      <c r="A445" s="74"/>
      <c r="B445" s="11"/>
      <c r="C445" s="130"/>
      <c r="D445" s="12"/>
      <c r="E445" s="169"/>
      <c r="F445" s="169"/>
    </row>
    <row r="446" spans="1:6" s="86" customFormat="1" ht="45" x14ac:dyDescent="0.25">
      <c r="A446" s="63" t="s">
        <v>49</v>
      </c>
      <c r="B446" s="13" t="s">
        <v>240</v>
      </c>
      <c r="C446" s="14" t="s">
        <v>66</v>
      </c>
      <c r="D446" s="4">
        <v>32</v>
      </c>
      <c r="E446" s="15"/>
      <c r="F446" s="15"/>
    </row>
    <row r="447" spans="1:6" s="86" customFormat="1" ht="5.65" customHeight="1" x14ac:dyDescent="0.25">
      <c r="A447" s="91"/>
      <c r="B447" s="24"/>
      <c r="C447" s="156"/>
      <c r="D447" s="20"/>
      <c r="E447" s="168"/>
      <c r="F447" s="168"/>
    </row>
    <row r="448" spans="1:6" s="14" customFormat="1" ht="5.65" customHeight="1" x14ac:dyDescent="0.25">
      <c r="A448" s="74"/>
      <c r="B448" s="11"/>
      <c r="C448" s="130"/>
      <c r="D448" s="12"/>
      <c r="E448" s="169"/>
      <c r="F448" s="169"/>
    </row>
    <row r="449" spans="1:6" s="86" customFormat="1" x14ac:dyDescent="0.25">
      <c r="A449" s="63" t="s">
        <v>51</v>
      </c>
      <c r="B449" s="13" t="s">
        <v>241</v>
      </c>
      <c r="C449" s="14" t="s">
        <v>53</v>
      </c>
      <c r="D449" s="4">
        <v>1</v>
      </c>
      <c r="E449" s="15"/>
      <c r="F449" s="15"/>
    </row>
    <row r="450" spans="1:6" s="86" customFormat="1" ht="5.65" customHeight="1" x14ac:dyDescent="0.25">
      <c r="A450" s="91"/>
      <c r="B450" s="24"/>
      <c r="C450" s="156"/>
      <c r="D450" s="20"/>
      <c r="E450" s="168"/>
      <c r="F450" s="168"/>
    </row>
    <row r="451" spans="1:6" s="14" customFormat="1" ht="5.65" customHeight="1" x14ac:dyDescent="0.25">
      <c r="A451" s="74"/>
      <c r="B451" s="11"/>
      <c r="C451" s="130"/>
      <c r="D451" s="12"/>
      <c r="E451" s="169"/>
      <c r="F451" s="169"/>
    </row>
    <row r="452" spans="1:6" s="14" customFormat="1" ht="60" x14ac:dyDescent="0.25">
      <c r="A452" s="63" t="s">
        <v>54</v>
      </c>
      <c r="B452" s="95" t="s">
        <v>242</v>
      </c>
      <c r="C452" s="14" t="s">
        <v>46</v>
      </c>
      <c r="D452" s="4">
        <v>2795.05</v>
      </c>
      <c r="E452" s="15"/>
      <c r="F452" s="15"/>
    </row>
    <row r="453" spans="1:6" s="86" customFormat="1" ht="5.65" customHeight="1" x14ac:dyDescent="0.25">
      <c r="A453" s="91"/>
      <c r="B453" s="24"/>
      <c r="C453" s="156"/>
      <c r="D453" s="20"/>
      <c r="E453" s="168"/>
      <c r="F453" s="168" t="str">
        <f>IF(D453&gt;0,ROUND((E453*D453),2),"")</f>
        <v/>
      </c>
    </row>
    <row r="454" spans="1:6" s="14" customFormat="1" ht="5.65" customHeight="1" x14ac:dyDescent="0.25">
      <c r="A454" s="74"/>
      <c r="B454" s="11"/>
      <c r="C454" s="130"/>
      <c r="D454" s="12"/>
      <c r="E454" s="169"/>
      <c r="F454" s="169" t="str">
        <f>IF(D454&gt;0,ROUND((E454*D454),2),"")</f>
        <v/>
      </c>
    </row>
    <row r="455" spans="1:6" s="86" customFormat="1" x14ac:dyDescent="0.25">
      <c r="A455" s="63" t="s">
        <v>56</v>
      </c>
      <c r="B455" s="95" t="s">
        <v>243</v>
      </c>
      <c r="C455" s="14" t="s">
        <v>53</v>
      </c>
      <c r="D455" s="4">
        <v>1</v>
      </c>
      <c r="E455" s="15"/>
      <c r="F455" s="15"/>
    </row>
    <row r="456" spans="1:6" s="86" customFormat="1" ht="5.65" customHeight="1" x14ac:dyDescent="0.25">
      <c r="A456" s="91"/>
      <c r="B456" s="24"/>
      <c r="C456" s="156"/>
      <c r="D456" s="20"/>
      <c r="E456" s="168"/>
      <c r="F456" s="168"/>
    </row>
    <row r="457" spans="1:6" s="14" customFormat="1" ht="5.65" customHeight="1" x14ac:dyDescent="0.25">
      <c r="A457" s="74"/>
      <c r="B457" s="11"/>
      <c r="C457" s="130"/>
      <c r="D457" s="12"/>
      <c r="E457" s="169"/>
      <c r="F457" s="169"/>
    </row>
    <row r="458" spans="1:6" s="86" customFormat="1" ht="30" x14ac:dyDescent="0.25">
      <c r="A458" s="63" t="s">
        <v>58</v>
      </c>
      <c r="B458" s="95" t="s">
        <v>244</v>
      </c>
      <c r="C458" s="14" t="s">
        <v>53</v>
      </c>
      <c r="D458" s="4">
        <v>1</v>
      </c>
      <c r="E458" s="15"/>
      <c r="F458" s="15"/>
    </row>
    <row r="459" spans="1:6" s="86" customFormat="1" ht="5.65" customHeight="1" x14ac:dyDescent="0.25">
      <c r="A459" s="91"/>
      <c r="B459" s="24"/>
      <c r="C459" s="156"/>
      <c r="D459" s="20"/>
      <c r="E459" s="168"/>
      <c r="F459" s="168"/>
    </row>
    <row r="460" spans="1:6" s="14" customFormat="1" ht="5.65" customHeight="1" x14ac:dyDescent="0.25">
      <c r="A460" s="74"/>
      <c r="B460" s="11"/>
      <c r="C460" s="130"/>
      <c r="D460" s="12"/>
      <c r="E460" s="169"/>
      <c r="F460" s="169"/>
    </row>
    <row r="461" spans="1:6" s="14" customFormat="1" ht="15.75" customHeight="1" x14ac:dyDescent="0.25">
      <c r="A461" s="92"/>
      <c r="B461" s="23" t="s">
        <v>337</v>
      </c>
      <c r="C461" s="23"/>
      <c r="D461" s="23"/>
      <c r="E461" s="193"/>
      <c r="F461" s="194"/>
    </row>
    <row r="462" spans="1:6" s="86" customFormat="1" ht="5.65" customHeight="1" x14ac:dyDescent="0.25">
      <c r="A462" s="63"/>
      <c r="B462" s="14"/>
      <c r="C462" s="14"/>
      <c r="D462" s="4"/>
      <c r="E462" s="4"/>
      <c r="F462" s="4"/>
    </row>
    <row r="463" spans="1:6" s="14" customFormat="1" ht="5.65" customHeight="1" x14ac:dyDescent="0.25">
      <c r="A463" s="63"/>
      <c r="D463" s="4"/>
      <c r="E463" s="4"/>
      <c r="F463" s="4"/>
    </row>
    <row r="464" spans="1:6" s="86" customFormat="1" ht="4.9000000000000004" customHeight="1" x14ac:dyDescent="0.25">
      <c r="A464" s="63"/>
      <c r="B464" s="14"/>
      <c r="C464" s="14"/>
      <c r="D464" s="4"/>
      <c r="E464" s="4"/>
      <c r="F464" s="4"/>
    </row>
    <row r="465" spans="1:6" s="14" customFormat="1" x14ac:dyDescent="0.25">
      <c r="A465" s="63"/>
      <c r="D465" s="4"/>
      <c r="E465" s="4"/>
      <c r="F465" s="4"/>
    </row>
    <row r="466" spans="1:6" s="14" customFormat="1" x14ac:dyDescent="0.25">
      <c r="A466" s="63"/>
      <c r="D466" s="4"/>
      <c r="E466" s="4"/>
      <c r="F466" s="4"/>
    </row>
    <row r="467" spans="1:6" s="14" customFormat="1" x14ac:dyDescent="0.25">
      <c r="A467" s="63"/>
      <c r="D467" s="4"/>
      <c r="E467" s="4"/>
      <c r="F467" s="4"/>
    </row>
    <row r="468" spans="1:6" s="14" customFormat="1" x14ac:dyDescent="0.25">
      <c r="A468" s="63"/>
      <c r="D468" s="4"/>
      <c r="E468" s="4"/>
      <c r="F468" s="4"/>
    </row>
    <row r="469" spans="1:6" s="14" customFormat="1" x14ac:dyDescent="0.25">
      <c r="A469" s="63"/>
      <c r="D469" s="4"/>
      <c r="E469" s="4"/>
      <c r="F469" s="4"/>
    </row>
    <row r="470" spans="1:6" s="14" customFormat="1" x14ac:dyDescent="0.25">
      <c r="A470" s="63"/>
      <c r="D470" s="4"/>
      <c r="E470" s="4"/>
      <c r="F470" s="4"/>
    </row>
    <row r="471" spans="1:6" s="14" customFormat="1" x14ac:dyDescent="0.25">
      <c r="A471" s="63"/>
      <c r="D471" s="4"/>
      <c r="E471" s="4"/>
      <c r="F471" s="4"/>
    </row>
    <row r="472" spans="1:6" s="14" customFormat="1" x14ac:dyDescent="0.25">
      <c r="A472" s="63"/>
      <c r="D472" s="4"/>
      <c r="E472" s="4"/>
      <c r="F472" s="4"/>
    </row>
    <row r="473" spans="1:6" s="14" customFormat="1" x14ac:dyDescent="0.25">
      <c r="A473" s="63"/>
      <c r="D473" s="4"/>
      <c r="E473" s="4"/>
      <c r="F473" s="4"/>
    </row>
    <row r="474" spans="1:6" s="14" customFormat="1" x14ac:dyDescent="0.25">
      <c r="A474" s="63"/>
      <c r="D474" s="4"/>
      <c r="E474" s="4"/>
      <c r="F474" s="4"/>
    </row>
    <row r="475" spans="1:6" s="14" customFormat="1" x14ac:dyDescent="0.25">
      <c r="A475" s="63"/>
      <c r="D475" s="4"/>
      <c r="E475" s="4"/>
      <c r="F475" s="4"/>
    </row>
    <row r="476" spans="1:6" s="14" customFormat="1" x14ac:dyDescent="0.25">
      <c r="A476" s="63"/>
      <c r="D476" s="4"/>
      <c r="E476" s="4"/>
      <c r="F476" s="4"/>
    </row>
    <row r="477" spans="1:6" s="14" customFormat="1" x14ac:dyDescent="0.25">
      <c r="A477" s="63"/>
      <c r="D477" s="4"/>
      <c r="E477" s="4"/>
      <c r="F477" s="4"/>
    </row>
    <row r="478" spans="1:6" s="14" customFormat="1" x14ac:dyDescent="0.25">
      <c r="A478" s="63"/>
      <c r="D478" s="4"/>
      <c r="E478" s="4"/>
      <c r="F478" s="4"/>
    </row>
    <row r="479" spans="1:6" s="14" customFormat="1" x14ac:dyDescent="0.25">
      <c r="A479" s="63"/>
      <c r="D479" s="4"/>
      <c r="E479" s="4"/>
      <c r="F479" s="4"/>
    </row>
    <row r="480" spans="1:6" s="14" customFormat="1" x14ac:dyDescent="0.25">
      <c r="A480" s="63"/>
      <c r="D480" s="4"/>
      <c r="E480" s="4"/>
      <c r="F480" s="4"/>
    </row>
    <row r="481" spans="1:6" s="14" customFormat="1" x14ac:dyDescent="0.25">
      <c r="A481" s="63"/>
      <c r="D481" s="4"/>
      <c r="E481" s="4"/>
      <c r="F481" s="4"/>
    </row>
    <row r="482" spans="1:6" s="14" customFormat="1" x14ac:dyDescent="0.25">
      <c r="A482" s="63"/>
      <c r="D482" s="4"/>
      <c r="E482" s="4"/>
      <c r="F482" s="4"/>
    </row>
    <row r="483" spans="1:6" s="14" customFormat="1" x14ac:dyDescent="0.25">
      <c r="A483" s="63"/>
      <c r="D483" s="4"/>
      <c r="E483" s="4"/>
      <c r="F483" s="4"/>
    </row>
    <row r="484" spans="1:6" s="14" customFormat="1" x14ac:dyDescent="0.25">
      <c r="A484" s="63"/>
      <c r="D484" s="4"/>
      <c r="E484" s="4"/>
      <c r="F484" s="4"/>
    </row>
    <row r="485" spans="1:6" s="14" customFormat="1" x14ac:dyDescent="0.25">
      <c r="A485" s="63"/>
      <c r="D485" s="4"/>
      <c r="E485" s="4"/>
      <c r="F485" s="4"/>
    </row>
    <row r="486" spans="1:6" s="14" customFormat="1" x14ac:dyDescent="0.25">
      <c r="A486" s="63"/>
      <c r="D486" s="4"/>
      <c r="E486" s="4"/>
      <c r="F486" s="4"/>
    </row>
    <row r="487" spans="1:6" s="14" customFormat="1" x14ac:dyDescent="0.25">
      <c r="A487" s="63"/>
      <c r="D487" s="4"/>
      <c r="E487" s="4"/>
      <c r="F487" s="4"/>
    </row>
    <row r="488" spans="1:6" s="14" customFormat="1" x14ac:dyDescent="0.25">
      <c r="A488" s="63"/>
      <c r="D488" s="4"/>
      <c r="E488" s="4"/>
      <c r="F488" s="4"/>
    </row>
    <row r="489" spans="1:6" s="14" customFormat="1" x14ac:dyDescent="0.25">
      <c r="A489" s="63"/>
      <c r="D489" s="4"/>
      <c r="E489" s="4"/>
      <c r="F489" s="4"/>
    </row>
    <row r="490" spans="1:6" s="14" customFormat="1" x14ac:dyDescent="0.25">
      <c r="A490" s="63"/>
      <c r="D490" s="4"/>
      <c r="E490" s="4"/>
      <c r="F490" s="4"/>
    </row>
    <row r="491" spans="1:6" s="14" customFormat="1" x14ac:dyDescent="0.25">
      <c r="A491" s="63"/>
      <c r="D491" s="4"/>
      <c r="E491" s="4"/>
      <c r="F491" s="4"/>
    </row>
    <row r="492" spans="1:6" s="14" customFormat="1" x14ac:dyDescent="0.25">
      <c r="A492" s="63"/>
      <c r="D492" s="4"/>
      <c r="E492" s="4"/>
      <c r="F492" s="4"/>
    </row>
    <row r="493" spans="1:6" s="14" customFormat="1" x14ac:dyDescent="0.25">
      <c r="A493" s="63"/>
      <c r="D493" s="4"/>
      <c r="E493" s="4"/>
      <c r="F493" s="4"/>
    </row>
    <row r="494" spans="1:6" s="14" customFormat="1" x14ac:dyDescent="0.25">
      <c r="A494" s="63"/>
      <c r="D494" s="4"/>
      <c r="E494" s="4"/>
      <c r="F494" s="4"/>
    </row>
    <row r="495" spans="1:6" s="14" customFormat="1" x14ac:dyDescent="0.25">
      <c r="A495" s="63"/>
      <c r="D495" s="4"/>
      <c r="E495" s="4"/>
      <c r="F495" s="4"/>
    </row>
    <row r="496" spans="1:6" s="14" customFormat="1" x14ac:dyDescent="0.25">
      <c r="A496" s="63"/>
      <c r="D496" s="4"/>
      <c r="E496" s="4"/>
      <c r="F496" s="4"/>
    </row>
    <row r="497" spans="1:6" s="14" customFormat="1" x14ac:dyDescent="0.25">
      <c r="A497" s="63"/>
      <c r="D497" s="4"/>
      <c r="E497" s="4"/>
      <c r="F497" s="4"/>
    </row>
    <row r="498" spans="1:6" s="14" customFormat="1" x14ac:dyDescent="0.25">
      <c r="A498" s="63"/>
      <c r="D498" s="4"/>
      <c r="E498" s="4"/>
      <c r="F498" s="4"/>
    </row>
    <row r="499" spans="1:6" s="14" customFormat="1" x14ac:dyDescent="0.25">
      <c r="A499" s="63"/>
      <c r="D499" s="4"/>
      <c r="E499" s="4"/>
      <c r="F499" s="4"/>
    </row>
    <row r="500" spans="1:6" s="14" customFormat="1" x14ac:dyDescent="0.25">
      <c r="A500" s="63"/>
      <c r="D500" s="4"/>
      <c r="E500" s="4"/>
      <c r="F500" s="4"/>
    </row>
    <row r="501" spans="1:6" s="14" customFormat="1" x14ac:dyDescent="0.25">
      <c r="A501" s="63"/>
      <c r="D501" s="4"/>
      <c r="E501" s="4"/>
      <c r="F501" s="4"/>
    </row>
    <row r="502" spans="1:6" s="14" customFormat="1" x14ac:dyDescent="0.25">
      <c r="A502" s="63"/>
      <c r="D502" s="4"/>
      <c r="E502" s="4"/>
      <c r="F502" s="4"/>
    </row>
    <row r="503" spans="1:6" s="14" customFormat="1" x14ac:dyDescent="0.25">
      <c r="A503" s="63"/>
      <c r="D503" s="4"/>
      <c r="E503" s="4"/>
      <c r="F503" s="4"/>
    </row>
    <row r="504" spans="1:6" s="14" customFormat="1" x14ac:dyDescent="0.25">
      <c r="A504" s="63"/>
      <c r="D504" s="4"/>
      <c r="E504" s="4"/>
      <c r="F504" s="4"/>
    </row>
    <row r="505" spans="1:6" s="14" customFormat="1" x14ac:dyDescent="0.25">
      <c r="A505" s="63"/>
      <c r="D505" s="4"/>
      <c r="E505" s="4"/>
      <c r="F505" s="4"/>
    </row>
    <row r="506" spans="1:6" s="14" customFormat="1" x14ac:dyDescent="0.25">
      <c r="A506" s="63"/>
      <c r="D506" s="4"/>
      <c r="E506" s="4"/>
      <c r="F506" s="4"/>
    </row>
    <row r="507" spans="1:6" s="14" customFormat="1" x14ac:dyDescent="0.25">
      <c r="A507" s="63"/>
      <c r="D507" s="4"/>
      <c r="E507" s="4"/>
      <c r="F507" s="4"/>
    </row>
    <row r="508" spans="1:6" s="14" customFormat="1" x14ac:dyDescent="0.25">
      <c r="A508" s="63"/>
      <c r="D508" s="4"/>
      <c r="E508" s="4"/>
      <c r="F508" s="4"/>
    </row>
    <row r="509" spans="1:6" s="14" customFormat="1" x14ac:dyDescent="0.25">
      <c r="A509" s="63"/>
      <c r="D509" s="4"/>
      <c r="E509" s="4"/>
      <c r="F509" s="4"/>
    </row>
    <row r="510" spans="1:6" s="14" customFormat="1" x14ac:dyDescent="0.25">
      <c r="A510" s="63"/>
      <c r="D510" s="4"/>
      <c r="E510" s="4"/>
      <c r="F510" s="4"/>
    </row>
    <row r="511" spans="1:6" s="14" customFormat="1" x14ac:dyDescent="0.25">
      <c r="A511" s="63"/>
      <c r="D511" s="4"/>
      <c r="E511" s="4"/>
      <c r="F511" s="4"/>
    </row>
    <row r="512" spans="1:6" s="14" customFormat="1" x14ac:dyDescent="0.25">
      <c r="A512" s="63"/>
      <c r="D512" s="4"/>
      <c r="E512" s="4"/>
      <c r="F512" s="4"/>
    </row>
    <row r="513" spans="1:6" s="14" customFormat="1" x14ac:dyDescent="0.25">
      <c r="A513" s="63"/>
      <c r="D513" s="4"/>
      <c r="E513" s="4"/>
      <c r="F513" s="4"/>
    </row>
    <row r="514" spans="1:6" s="14" customFormat="1" x14ac:dyDescent="0.25">
      <c r="A514" s="63"/>
      <c r="D514" s="4"/>
      <c r="E514" s="4"/>
      <c r="F514" s="4"/>
    </row>
    <row r="515" spans="1:6" s="14" customFormat="1" x14ac:dyDescent="0.25">
      <c r="A515" s="63"/>
      <c r="D515" s="4"/>
      <c r="E515" s="4"/>
      <c r="F515" s="4"/>
    </row>
    <row r="516" spans="1:6" s="14" customFormat="1" x14ac:dyDescent="0.25">
      <c r="A516" s="63"/>
      <c r="D516" s="4"/>
      <c r="E516" s="4"/>
      <c r="F516" s="4"/>
    </row>
    <row r="517" spans="1:6" s="14" customFormat="1" x14ac:dyDescent="0.25">
      <c r="A517" s="63"/>
      <c r="D517" s="4"/>
      <c r="E517" s="4"/>
      <c r="F517" s="4"/>
    </row>
    <row r="518" spans="1:6" s="14" customFormat="1" x14ac:dyDescent="0.25">
      <c r="A518" s="63"/>
      <c r="D518" s="4"/>
      <c r="E518" s="4"/>
      <c r="F518" s="4"/>
    </row>
    <row r="519" spans="1:6" s="14" customFormat="1" x14ac:dyDescent="0.25">
      <c r="A519" s="63"/>
      <c r="D519" s="4"/>
      <c r="E519" s="4"/>
      <c r="F519" s="4"/>
    </row>
    <row r="520" spans="1:6" s="14" customFormat="1" x14ac:dyDescent="0.25">
      <c r="A520" s="63"/>
      <c r="D520" s="4"/>
      <c r="E520" s="4"/>
      <c r="F520" s="4"/>
    </row>
    <row r="521" spans="1:6" s="14" customFormat="1" x14ac:dyDescent="0.25">
      <c r="A521" s="63"/>
      <c r="D521" s="4"/>
      <c r="E521" s="4"/>
      <c r="F521" s="4"/>
    </row>
    <row r="522" spans="1:6" s="14" customFormat="1" x14ac:dyDescent="0.25">
      <c r="A522" s="63"/>
      <c r="D522" s="4"/>
      <c r="E522" s="4"/>
      <c r="F522" s="4"/>
    </row>
    <row r="523" spans="1:6" s="14" customFormat="1" x14ac:dyDescent="0.25">
      <c r="A523" s="63"/>
      <c r="D523" s="4"/>
      <c r="E523" s="4"/>
      <c r="F523" s="4"/>
    </row>
    <row r="524" spans="1:6" s="14" customFormat="1" x14ac:dyDescent="0.25">
      <c r="A524" s="63"/>
      <c r="D524" s="4"/>
      <c r="E524" s="4"/>
      <c r="F524" s="4"/>
    </row>
    <row r="525" spans="1:6" s="14" customFormat="1" x14ac:dyDescent="0.25">
      <c r="A525" s="63"/>
      <c r="D525" s="4"/>
      <c r="E525" s="4"/>
      <c r="F525" s="4"/>
    </row>
    <row r="526" spans="1:6" s="14" customFormat="1" x14ac:dyDescent="0.25">
      <c r="A526" s="63"/>
      <c r="D526" s="4"/>
      <c r="E526" s="4"/>
      <c r="F526" s="4"/>
    </row>
    <row r="527" spans="1:6" s="14" customFormat="1" x14ac:dyDescent="0.25">
      <c r="A527" s="63"/>
      <c r="D527" s="4"/>
      <c r="E527" s="4"/>
      <c r="F527" s="4"/>
    </row>
    <row r="528" spans="1:6" s="14" customFormat="1" x14ac:dyDescent="0.25">
      <c r="A528" s="63"/>
      <c r="D528" s="4"/>
      <c r="E528" s="4"/>
      <c r="F528" s="4"/>
    </row>
    <row r="529" spans="1:6" s="14" customFormat="1" x14ac:dyDescent="0.25">
      <c r="A529" s="63"/>
      <c r="D529" s="4"/>
      <c r="E529" s="4"/>
      <c r="F529" s="4"/>
    </row>
    <row r="530" spans="1:6" s="14" customFormat="1" x14ac:dyDescent="0.25">
      <c r="A530" s="63"/>
      <c r="D530" s="4"/>
      <c r="E530" s="4"/>
      <c r="F530" s="4"/>
    </row>
    <row r="531" spans="1:6" s="14" customFormat="1" x14ac:dyDescent="0.25">
      <c r="A531" s="63"/>
      <c r="D531" s="4"/>
      <c r="E531" s="4"/>
      <c r="F531" s="4"/>
    </row>
    <row r="532" spans="1:6" s="14" customFormat="1" x14ac:dyDescent="0.25">
      <c r="A532" s="63"/>
      <c r="D532" s="4"/>
      <c r="E532" s="4"/>
      <c r="F532" s="4"/>
    </row>
    <row r="533" spans="1:6" s="14" customFormat="1" x14ac:dyDescent="0.25">
      <c r="A533" s="63"/>
      <c r="D533" s="4"/>
      <c r="E533" s="4"/>
      <c r="F533" s="4"/>
    </row>
    <row r="534" spans="1:6" s="14" customFormat="1" x14ac:dyDescent="0.25">
      <c r="A534" s="63"/>
      <c r="D534" s="4"/>
      <c r="E534" s="4"/>
      <c r="F534" s="4"/>
    </row>
    <row r="535" spans="1:6" s="14" customFormat="1" x14ac:dyDescent="0.25">
      <c r="A535" s="63"/>
      <c r="D535" s="4"/>
      <c r="E535" s="4"/>
      <c r="F535" s="4"/>
    </row>
    <row r="536" spans="1:6" s="14" customFormat="1" x14ac:dyDescent="0.25">
      <c r="A536" s="63"/>
      <c r="D536" s="4"/>
      <c r="E536" s="4"/>
      <c r="F536" s="4"/>
    </row>
    <row r="537" spans="1:6" s="14" customFormat="1" x14ac:dyDescent="0.25">
      <c r="A537" s="63"/>
      <c r="D537" s="4"/>
      <c r="E537" s="4"/>
      <c r="F537" s="4"/>
    </row>
    <row r="538" spans="1:6" s="14" customFormat="1" x14ac:dyDescent="0.25">
      <c r="A538" s="63"/>
      <c r="D538" s="4"/>
      <c r="E538" s="4"/>
      <c r="F538" s="4"/>
    </row>
    <row r="539" spans="1:6" s="14" customFormat="1" x14ac:dyDescent="0.25">
      <c r="A539" s="63"/>
      <c r="D539" s="4"/>
      <c r="E539" s="4"/>
      <c r="F539" s="4"/>
    </row>
    <row r="540" spans="1:6" s="14" customFormat="1" x14ac:dyDescent="0.25">
      <c r="A540" s="63"/>
      <c r="D540" s="4"/>
      <c r="E540" s="4"/>
      <c r="F540" s="4"/>
    </row>
    <row r="541" spans="1:6" s="14" customFormat="1" x14ac:dyDescent="0.25">
      <c r="A541" s="63"/>
      <c r="D541" s="4"/>
      <c r="E541" s="4"/>
      <c r="F541" s="4"/>
    </row>
    <row r="542" spans="1:6" s="14" customFormat="1" x14ac:dyDescent="0.25">
      <c r="A542" s="63"/>
      <c r="D542" s="4"/>
      <c r="E542" s="4"/>
      <c r="F542" s="4"/>
    </row>
    <row r="543" spans="1:6" s="14" customFormat="1" x14ac:dyDescent="0.25">
      <c r="A543" s="63"/>
      <c r="D543" s="4"/>
      <c r="E543" s="4"/>
      <c r="F543" s="4"/>
    </row>
    <row r="544" spans="1:6" s="14" customFormat="1" x14ac:dyDescent="0.25">
      <c r="A544" s="63"/>
      <c r="D544" s="4"/>
      <c r="E544" s="4"/>
      <c r="F544" s="4"/>
    </row>
    <row r="545" spans="1:6" s="14" customFormat="1" x14ac:dyDescent="0.25">
      <c r="A545" s="63"/>
      <c r="D545" s="4"/>
      <c r="E545" s="4"/>
      <c r="F545" s="4"/>
    </row>
    <row r="546" spans="1:6" s="14" customFormat="1" x14ac:dyDescent="0.25">
      <c r="A546" s="63"/>
      <c r="D546" s="4"/>
      <c r="E546" s="4"/>
      <c r="F546" s="4"/>
    </row>
    <row r="547" spans="1:6" s="14" customFormat="1" x14ac:dyDescent="0.25">
      <c r="A547" s="63"/>
      <c r="D547" s="4"/>
      <c r="E547" s="4"/>
      <c r="F547" s="4"/>
    </row>
    <row r="548" spans="1:6" s="14" customFormat="1" x14ac:dyDescent="0.25">
      <c r="A548" s="63"/>
      <c r="D548" s="4"/>
      <c r="E548" s="4"/>
      <c r="F548" s="4"/>
    </row>
    <row r="549" spans="1:6" s="14" customFormat="1" x14ac:dyDescent="0.25">
      <c r="A549" s="63"/>
      <c r="D549" s="4"/>
      <c r="E549" s="4"/>
      <c r="F549" s="4"/>
    </row>
    <row r="550" spans="1:6" s="14" customFormat="1" x14ac:dyDescent="0.25">
      <c r="A550" s="63"/>
      <c r="D550" s="4"/>
      <c r="E550" s="4"/>
      <c r="F550" s="4"/>
    </row>
    <row r="551" spans="1:6" s="14" customFormat="1" x14ac:dyDescent="0.25">
      <c r="A551" s="63"/>
      <c r="D551" s="4"/>
      <c r="E551" s="4"/>
      <c r="F551" s="4"/>
    </row>
    <row r="552" spans="1:6" s="14" customFormat="1" x14ac:dyDescent="0.25">
      <c r="A552" s="63"/>
      <c r="D552" s="4"/>
      <c r="E552" s="4"/>
      <c r="F552" s="4"/>
    </row>
    <row r="553" spans="1:6" s="14" customFormat="1" x14ac:dyDescent="0.25">
      <c r="A553" s="63"/>
      <c r="D553" s="4"/>
      <c r="E553" s="4"/>
      <c r="F553" s="4"/>
    </row>
    <row r="554" spans="1:6" s="14" customFormat="1" x14ac:dyDescent="0.25">
      <c r="A554" s="63"/>
      <c r="D554" s="4"/>
      <c r="E554" s="4"/>
      <c r="F554" s="4"/>
    </row>
    <row r="555" spans="1:6" s="14" customFormat="1" x14ac:dyDescent="0.25">
      <c r="A555" s="63"/>
      <c r="D555" s="4"/>
      <c r="E555" s="4"/>
      <c r="F555" s="4"/>
    </row>
    <row r="556" spans="1:6" s="14" customFormat="1" x14ac:dyDescent="0.25">
      <c r="A556" s="63"/>
      <c r="D556" s="4"/>
      <c r="E556" s="4"/>
      <c r="F556" s="4"/>
    </row>
    <row r="557" spans="1:6" s="14" customFormat="1" x14ac:dyDescent="0.25">
      <c r="A557" s="63"/>
      <c r="D557" s="4"/>
      <c r="E557" s="4"/>
      <c r="F557" s="4"/>
    </row>
    <row r="558" spans="1:6" s="14" customFormat="1" x14ac:dyDescent="0.25">
      <c r="A558" s="63"/>
      <c r="D558" s="4"/>
      <c r="E558" s="4"/>
      <c r="F558" s="4"/>
    </row>
    <row r="559" spans="1:6" s="14" customFormat="1" x14ac:dyDescent="0.25">
      <c r="A559" s="63"/>
      <c r="D559" s="4"/>
      <c r="E559" s="4"/>
      <c r="F559" s="4"/>
    </row>
    <row r="560" spans="1:6" s="14" customFormat="1" x14ac:dyDescent="0.25">
      <c r="A560" s="63"/>
      <c r="D560" s="4"/>
      <c r="E560" s="4"/>
      <c r="F560" s="4"/>
    </row>
    <row r="561" spans="1:6" s="14" customFormat="1" x14ac:dyDescent="0.25">
      <c r="A561" s="63"/>
      <c r="D561" s="4"/>
      <c r="E561" s="4"/>
      <c r="F561" s="4"/>
    </row>
    <row r="562" spans="1:6" s="14" customFormat="1" x14ac:dyDescent="0.25">
      <c r="A562" s="63"/>
      <c r="D562" s="4"/>
      <c r="E562" s="4"/>
      <c r="F562" s="4"/>
    </row>
    <row r="563" spans="1:6" s="14" customFormat="1" x14ac:dyDescent="0.25">
      <c r="A563" s="63"/>
      <c r="D563" s="4"/>
      <c r="E563" s="4"/>
      <c r="F563" s="4"/>
    </row>
    <row r="564" spans="1:6" s="14" customFormat="1" x14ac:dyDescent="0.25">
      <c r="A564" s="63"/>
      <c r="D564" s="4"/>
      <c r="E564" s="4"/>
      <c r="F564" s="4"/>
    </row>
    <row r="565" spans="1:6" s="14" customFormat="1" x14ac:dyDescent="0.25">
      <c r="A565" s="63"/>
      <c r="D565" s="4"/>
      <c r="E565" s="4"/>
      <c r="F565" s="4"/>
    </row>
    <row r="566" spans="1:6" s="14" customFormat="1" x14ac:dyDescent="0.25">
      <c r="A566" s="63"/>
      <c r="D566" s="4"/>
      <c r="E566" s="4"/>
      <c r="F566" s="4"/>
    </row>
    <row r="567" spans="1:6" s="14" customFormat="1" x14ac:dyDescent="0.25">
      <c r="A567" s="63"/>
      <c r="D567" s="4"/>
      <c r="E567" s="4"/>
      <c r="F567" s="4"/>
    </row>
    <row r="568" spans="1:6" s="14" customFormat="1" x14ac:dyDescent="0.25">
      <c r="A568" s="63"/>
      <c r="D568" s="4"/>
      <c r="E568" s="4"/>
      <c r="F568" s="4"/>
    </row>
    <row r="569" spans="1:6" s="14" customFormat="1" x14ac:dyDescent="0.25">
      <c r="A569" s="63"/>
      <c r="D569" s="4"/>
      <c r="E569" s="4"/>
      <c r="F569" s="4"/>
    </row>
    <row r="570" spans="1:6" s="14" customFormat="1" x14ac:dyDescent="0.25">
      <c r="A570" s="63"/>
      <c r="D570" s="4"/>
      <c r="E570" s="4"/>
      <c r="F570" s="4"/>
    </row>
    <row r="571" spans="1:6" s="14" customFormat="1" x14ac:dyDescent="0.25">
      <c r="A571" s="63"/>
      <c r="D571" s="4"/>
      <c r="E571" s="4"/>
      <c r="F571" s="4"/>
    </row>
    <row r="572" spans="1:6" s="14" customFormat="1" x14ac:dyDescent="0.25">
      <c r="A572" s="63"/>
      <c r="D572" s="4"/>
      <c r="E572" s="4"/>
      <c r="F572" s="4"/>
    </row>
    <row r="573" spans="1:6" s="14" customFormat="1" x14ac:dyDescent="0.25">
      <c r="A573" s="63"/>
      <c r="D573" s="4"/>
      <c r="E573" s="4"/>
      <c r="F573" s="4"/>
    </row>
    <row r="574" spans="1:6" s="14" customFormat="1" x14ac:dyDescent="0.25">
      <c r="A574" s="63"/>
      <c r="D574" s="4"/>
      <c r="E574" s="4"/>
      <c r="F574" s="4"/>
    </row>
    <row r="575" spans="1:6" s="14" customFormat="1" x14ac:dyDescent="0.25">
      <c r="A575" s="63"/>
      <c r="D575" s="4"/>
      <c r="E575" s="4"/>
      <c r="F575" s="4"/>
    </row>
    <row r="576" spans="1:6" s="14" customFormat="1" x14ac:dyDescent="0.25">
      <c r="A576" s="63"/>
      <c r="D576" s="4"/>
      <c r="E576" s="4"/>
      <c r="F576" s="4"/>
    </row>
    <row r="577" spans="1:6" s="14" customFormat="1" x14ac:dyDescent="0.25">
      <c r="A577" s="63"/>
      <c r="D577" s="4"/>
      <c r="E577" s="4"/>
      <c r="F577" s="4"/>
    </row>
    <row r="578" spans="1:6" s="14" customFormat="1" x14ac:dyDescent="0.25">
      <c r="A578" s="63"/>
      <c r="D578" s="4"/>
      <c r="E578" s="4"/>
      <c r="F578" s="4"/>
    </row>
    <row r="579" spans="1:6" s="14" customFormat="1" x14ac:dyDescent="0.25">
      <c r="A579" s="63"/>
      <c r="D579" s="4"/>
      <c r="E579" s="4"/>
      <c r="F579" s="4"/>
    </row>
    <row r="580" spans="1:6" s="14" customFormat="1" x14ac:dyDescent="0.25">
      <c r="A580" s="63"/>
      <c r="D580" s="4"/>
      <c r="E580" s="4"/>
      <c r="F580" s="4"/>
    </row>
    <row r="581" spans="1:6" s="14" customFormat="1" x14ac:dyDescent="0.25">
      <c r="A581" s="63"/>
      <c r="D581" s="4"/>
      <c r="E581" s="4"/>
      <c r="F581" s="4"/>
    </row>
    <row r="582" spans="1:6" s="14" customFormat="1" x14ac:dyDescent="0.25">
      <c r="A582" s="63"/>
      <c r="D582" s="4"/>
      <c r="E582" s="4"/>
      <c r="F582" s="4"/>
    </row>
    <row r="583" spans="1:6" s="14" customFormat="1" x14ac:dyDescent="0.25">
      <c r="A583" s="63"/>
      <c r="D583" s="4"/>
      <c r="E583" s="4"/>
      <c r="F583" s="4"/>
    </row>
    <row r="584" spans="1:6" s="14" customFormat="1" x14ac:dyDescent="0.25">
      <c r="A584" s="63"/>
      <c r="D584" s="4"/>
      <c r="E584" s="4"/>
      <c r="F584" s="4"/>
    </row>
    <row r="585" spans="1:6" s="14" customFormat="1" x14ac:dyDescent="0.25">
      <c r="A585" s="63"/>
      <c r="D585" s="4"/>
      <c r="E585" s="4"/>
      <c r="F585" s="4"/>
    </row>
    <row r="586" spans="1:6" s="14" customFormat="1" x14ac:dyDescent="0.25">
      <c r="A586" s="63"/>
      <c r="D586" s="4"/>
      <c r="E586" s="4"/>
      <c r="F586" s="4"/>
    </row>
    <row r="587" spans="1:6" s="14" customFormat="1" x14ac:dyDescent="0.25">
      <c r="A587" s="63"/>
      <c r="D587" s="4"/>
      <c r="E587" s="4"/>
      <c r="F587" s="4"/>
    </row>
    <row r="588" spans="1:6" s="14" customFormat="1" x14ac:dyDescent="0.25">
      <c r="A588" s="63"/>
      <c r="D588" s="4"/>
      <c r="E588" s="4"/>
      <c r="F588" s="4"/>
    </row>
    <row r="589" spans="1:6" s="14" customFormat="1" x14ac:dyDescent="0.25">
      <c r="A589" s="63"/>
      <c r="D589" s="4"/>
      <c r="E589" s="4"/>
      <c r="F589" s="4"/>
    </row>
    <row r="590" spans="1:6" s="14" customFormat="1" x14ac:dyDescent="0.25">
      <c r="A590" s="63"/>
      <c r="D590" s="4"/>
      <c r="E590" s="4"/>
      <c r="F590" s="4"/>
    </row>
    <row r="591" spans="1:6" s="14" customFormat="1" x14ac:dyDescent="0.25">
      <c r="A591" s="63"/>
      <c r="D591" s="4"/>
      <c r="E591" s="4"/>
      <c r="F591" s="4"/>
    </row>
    <row r="592" spans="1:6" s="14" customFormat="1" x14ac:dyDescent="0.25">
      <c r="A592" s="63"/>
      <c r="D592" s="4"/>
      <c r="E592" s="4"/>
      <c r="F592" s="4"/>
    </row>
    <row r="593" spans="1:6" s="14" customFormat="1" x14ac:dyDescent="0.25">
      <c r="A593" s="63"/>
      <c r="D593" s="4"/>
      <c r="E593" s="4"/>
      <c r="F593" s="4"/>
    </row>
    <row r="594" spans="1:6" s="14" customFormat="1" x14ac:dyDescent="0.25">
      <c r="A594" s="63"/>
      <c r="D594" s="4"/>
      <c r="E594" s="4"/>
      <c r="F594" s="4"/>
    </row>
    <row r="595" spans="1:6" s="14" customFormat="1" x14ac:dyDescent="0.25">
      <c r="A595" s="63"/>
      <c r="D595" s="4"/>
      <c r="E595" s="4"/>
      <c r="F595" s="4"/>
    </row>
    <row r="596" spans="1:6" s="14" customFormat="1" x14ac:dyDescent="0.25">
      <c r="A596" s="63"/>
      <c r="D596" s="4"/>
      <c r="E596" s="4"/>
      <c r="F596" s="4"/>
    </row>
    <row r="597" spans="1:6" s="14" customFormat="1" x14ac:dyDescent="0.25">
      <c r="A597" s="63"/>
      <c r="D597" s="4"/>
      <c r="E597" s="4"/>
      <c r="F597" s="4"/>
    </row>
    <row r="598" spans="1:6" s="14" customFormat="1" x14ac:dyDescent="0.25">
      <c r="A598" s="63"/>
      <c r="D598" s="4"/>
      <c r="E598" s="4"/>
      <c r="F598" s="4"/>
    </row>
    <row r="599" spans="1:6" s="14" customFormat="1" x14ac:dyDescent="0.25">
      <c r="A599" s="63"/>
      <c r="D599" s="4"/>
      <c r="E599" s="4"/>
      <c r="F599" s="4"/>
    </row>
    <row r="600" spans="1:6" s="14" customFormat="1" x14ac:dyDescent="0.25">
      <c r="A600" s="63"/>
      <c r="D600" s="4"/>
      <c r="E600" s="4"/>
      <c r="F600" s="4"/>
    </row>
    <row r="601" spans="1:6" s="14" customFormat="1" x14ac:dyDescent="0.25">
      <c r="A601" s="63"/>
      <c r="D601" s="4"/>
      <c r="E601" s="4"/>
      <c r="F601" s="4"/>
    </row>
    <row r="602" spans="1:6" s="14" customFormat="1" x14ac:dyDescent="0.25">
      <c r="A602" s="63"/>
      <c r="D602" s="4"/>
      <c r="E602" s="4"/>
      <c r="F602" s="4"/>
    </row>
    <row r="603" spans="1:6" s="14" customFormat="1" x14ac:dyDescent="0.25">
      <c r="A603" s="63"/>
      <c r="D603" s="4"/>
      <c r="E603" s="4"/>
      <c r="F603" s="4"/>
    </row>
    <row r="604" spans="1:6" s="14" customFormat="1" x14ac:dyDescent="0.25">
      <c r="A604" s="63"/>
      <c r="D604" s="4"/>
      <c r="E604" s="4"/>
      <c r="F604" s="4"/>
    </row>
    <row r="605" spans="1:6" s="14" customFormat="1" x14ac:dyDescent="0.25">
      <c r="A605" s="63"/>
      <c r="D605" s="4"/>
      <c r="E605" s="4"/>
      <c r="F605" s="4"/>
    </row>
    <row r="606" spans="1:6" s="14" customFormat="1" x14ac:dyDescent="0.25">
      <c r="A606" s="63"/>
      <c r="D606" s="4"/>
      <c r="E606" s="4"/>
      <c r="F606" s="4"/>
    </row>
    <row r="607" spans="1:6" s="14" customFormat="1" x14ac:dyDescent="0.25">
      <c r="A607" s="63"/>
      <c r="D607" s="4"/>
      <c r="E607" s="4"/>
      <c r="F607" s="4"/>
    </row>
    <row r="608" spans="1:6" s="14" customFormat="1" x14ac:dyDescent="0.25">
      <c r="A608" s="63"/>
      <c r="D608" s="4"/>
      <c r="E608" s="4"/>
      <c r="F608" s="4"/>
    </row>
    <row r="609" spans="1:6" s="14" customFormat="1" x14ac:dyDescent="0.25">
      <c r="A609" s="63"/>
      <c r="D609" s="4"/>
      <c r="E609" s="4"/>
      <c r="F609" s="4"/>
    </row>
    <row r="610" spans="1:6" s="14" customFormat="1" x14ac:dyDescent="0.25">
      <c r="A610" s="63"/>
      <c r="D610" s="4"/>
      <c r="E610" s="4"/>
      <c r="F610" s="4"/>
    </row>
    <row r="611" spans="1:6" s="14" customFormat="1" x14ac:dyDescent="0.25">
      <c r="A611" s="63"/>
      <c r="D611" s="4"/>
      <c r="E611" s="4"/>
      <c r="F611" s="4"/>
    </row>
    <row r="612" spans="1:6" s="14" customFormat="1" x14ac:dyDescent="0.25">
      <c r="A612" s="63"/>
      <c r="D612" s="4"/>
      <c r="E612" s="4"/>
      <c r="F612" s="4"/>
    </row>
    <row r="613" spans="1:6" s="14" customFormat="1" x14ac:dyDescent="0.25">
      <c r="A613" s="63"/>
      <c r="D613" s="4"/>
      <c r="E613" s="4"/>
      <c r="F613" s="4"/>
    </row>
    <row r="614" spans="1:6" s="14" customFormat="1" x14ac:dyDescent="0.25">
      <c r="A614" s="63"/>
      <c r="D614" s="4"/>
      <c r="E614" s="4"/>
      <c r="F614" s="4"/>
    </row>
    <row r="615" spans="1:6" s="14" customFormat="1" x14ac:dyDescent="0.25">
      <c r="A615" s="63"/>
      <c r="D615" s="4"/>
      <c r="E615" s="4"/>
      <c r="F615" s="4"/>
    </row>
    <row r="616" spans="1:6" s="14" customFormat="1" x14ac:dyDescent="0.25">
      <c r="A616" s="63"/>
      <c r="D616" s="4"/>
      <c r="E616" s="4"/>
      <c r="F616" s="4"/>
    </row>
    <row r="617" spans="1:6" s="14" customFormat="1" x14ac:dyDescent="0.25">
      <c r="A617" s="63"/>
      <c r="D617" s="4"/>
      <c r="E617" s="4"/>
      <c r="F617" s="4"/>
    </row>
    <row r="618" spans="1:6" s="14" customFormat="1" x14ac:dyDescent="0.25">
      <c r="A618" s="63"/>
      <c r="D618" s="4"/>
      <c r="E618" s="4"/>
      <c r="F618" s="4"/>
    </row>
    <row r="619" spans="1:6" s="14" customFormat="1" x14ac:dyDescent="0.25">
      <c r="A619" s="63"/>
      <c r="D619" s="4"/>
      <c r="E619" s="4"/>
      <c r="F619" s="4"/>
    </row>
    <row r="620" spans="1:6" s="14" customFormat="1" x14ac:dyDescent="0.25">
      <c r="A620" s="63"/>
      <c r="D620" s="4"/>
      <c r="E620" s="4"/>
      <c r="F620" s="4"/>
    </row>
    <row r="621" spans="1:6" s="14" customFormat="1" x14ac:dyDescent="0.25">
      <c r="A621" s="63"/>
      <c r="D621" s="4"/>
      <c r="E621" s="4"/>
      <c r="F621" s="4"/>
    </row>
    <row r="622" spans="1:6" s="14" customFormat="1" x14ac:dyDescent="0.25">
      <c r="A622" s="63"/>
      <c r="D622" s="4"/>
      <c r="E622" s="4"/>
      <c r="F622" s="4"/>
    </row>
    <row r="623" spans="1:6" s="14" customFormat="1" x14ac:dyDescent="0.25">
      <c r="A623" s="63"/>
      <c r="D623" s="4"/>
      <c r="E623" s="4"/>
      <c r="F623" s="4"/>
    </row>
    <row r="624" spans="1:6" s="14" customFormat="1" x14ac:dyDescent="0.25">
      <c r="A624" s="63"/>
      <c r="D624" s="4"/>
      <c r="E624" s="4"/>
      <c r="F624" s="4"/>
    </row>
    <row r="625" spans="1:6" s="14" customFormat="1" x14ac:dyDescent="0.25">
      <c r="A625" s="63"/>
      <c r="D625" s="4"/>
      <c r="E625" s="4"/>
      <c r="F625" s="4"/>
    </row>
    <row r="626" spans="1:6" s="14" customFormat="1" x14ac:dyDescent="0.25">
      <c r="A626" s="63"/>
      <c r="D626" s="4"/>
      <c r="E626" s="4"/>
      <c r="F626" s="4"/>
    </row>
    <row r="627" spans="1:6" s="14" customFormat="1" x14ac:dyDescent="0.25">
      <c r="A627" s="63"/>
      <c r="D627" s="4"/>
      <c r="E627" s="4"/>
      <c r="F627" s="4"/>
    </row>
    <row r="628" spans="1:6" s="14" customFormat="1" x14ac:dyDescent="0.25">
      <c r="A628" s="63"/>
      <c r="D628" s="4"/>
      <c r="E628" s="4"/>
      <c r="F628" s="4"/>
    </row>
    <row r="629" spans="1:6" s="14" customFormat="1" x14ac:dyDescent="0.25">
      <c r="A629" s="63"/>
      <c r="D629" s="4"/>
      <c r="E629" s="4"/>
      <c r="F629" s="4"/>
    </row>
    <row r="630" spans="1:6" s="14" customFormat="1" x14ac:dyDescent="0.25">
      <c r="A630" s="63"/>
      <c r="D630" s="4"/>
      <c r="E630" s="4"/>
      <c r="F630" s="4"/>
    </row>
    <row r="631" spans="1:6" s="14" customFormat="1" x14ac:dyDescent="0.25">
      <c r="A631" s="63"/>
      <c r="D631" s="4"/>
      <c r="E631" s="4"/>
      <c r="F631" s="4"/>
    </row>
    <row r="632" spans="1:6" s="14" customFormat="1" x14ac:dyDescent="0.25">
      <c r="A632" s="63"/>
      <c r="D632" s="4"/>
      <c r="E632" s="4"/>
      <c r="F632" s="4"/>
    </row>
    <row r="633" spans="1:6" s="14" customFormat="1" x14ac:dyDescent="0.25">
      <c r="A633" s="63"/>
      <c r="D633" s="4"/>
      <c r="E633" s="4"/>
      <c r="F633" s="4"/>
    </row>
    <row r="634" spans="1:6" s="14" customFormat="1" x14ac:dyDescent="0.25">
      <c r="A634" s="63"/>
      <c r="D634" s="4"/>
      <c r="E634" s="4"/>
      <c r="F634" s="4"/>
    </row>
    <row r="635" spans="1:6" s="14" customFormat="1" x14ac:dyDescent="0.25">
      <c r="A635" s="63"/>
      <c r="D635" s="4"/>
      <c r="E635" s="4"/>
      <c r="F635" s="4"/>
    </row>
    <row r="636" spans="1:6" s="14" customFormat="1" x14ac:dyDescent="0.25">
      <c r="A636" s="63"/>
      <c r="D636" s="4"/>
      <c r="E636" s="4"/>
      <c r="F636" s="4"/>
    </row>
    <row r="637" spans="1:6" s="14" customFormat="1" x14ac:dyDescent="0.25">
      <c r="A637" s="63"/>
      <c r="D637" s="4"/>
      <c r="E637" s="4"/>
      <c r="F637" s="4"/>
    </row>
    <row r="638" spans="1:6" s="14" customFormat="1" x14ac:dyDescent="0.25">
      <c r="A638" s="63"/>
      <c r="D638" s="4"/>
      <c r="E638" s="4"/>
      <c r="F638" s="4"/>
    </row>
    <row r="639" spans="1:6" s="14" customFormat="1" x14ac:dyDescent="0.25">
      <c r="A639" s="63"/>
      <c r="D639" s="4"/>
      <c r="E639" s="4"/>
      <c r="F639" s="4"/>
    </row>
    <row r="640" spans="1:6" s="14" customFormat="1" x14ac:dyDescent="0.25">
      <c r="A640" s="63"/>
      <c r="D640" s="4"/>
      <c r="E640" s="4"/>
      <c r="F640" s="4"/>
    </row>
    <row r="641" spans="1:6" s="14" customFormat="1" x14ac:dyDescent="0.25">
      <c r="A641" s="63"/>
      <c r="D641" s="4"/>
      <c r="E641" s="4"/>
      <c r="F641" s="4"/>
    </row>
    <row r="642" spans="1:6" s="14" customFormat="1" x14ac:dyDescent="0.25">
      <c r="A642" s="63"/>
      <c r="D642" s="4"/>
      <c r="E642" s="4"/>
      <c r="F642" s="4"/>
    </row>
    <row r="643" spans="1:6" s="14" customFormat="1" x14ac:dyDescent="0.25">
      <c r="A643" s="63"/>
      <c r="D643" s="4"/>
      <c r="E643" s="4"/>
      <c r="F643" s="4"/>
    </row>
    <row r="644" spans="1:6" s="14" customFormat="1" x14ac:dyDescent="0.25">
      <c r="A644" s="63"/>
      <c r="D644" s="4"/>
      <c r="E644" s="4"/>
      <c r="F644" s="4"/>
    </row>
    <row r="645" spans="1:6" s="14" customFormat="1" x14ac:dyDescent="0.25">
      <c r="A645" s="63"/>
      <c r="D645" s="4"/>
      <c r="E645" s="4"/>
      <c r="F645" s="4"/>
    </row>
    <row r="646" spans="1:6" s="14" customFormat="1" x14ac:dyDescent="0.25">
      <c r="A646" s="63"/>
      <c r="D646" s="4"/>
      <c r="E646" s="4"/>
      <c r="F646" s="4"/>
    </row>
    <row r="647" spans="1:6" s="14" customFormat="1" x14ac:dyDescent="0.25">
      <c r="A647" s="63"/>
      <c r="D647" s="4"/>
      <c r="E647" s="4"/>
      <c r="F647" s="4"/>
    </row>
    <row r="648" spans="1:6" s="14" customFormat="1" x14ac:dyDescent="0.25">
      <c r="A648" s="63"/>
      <c r="D648" s="4"/>
      <c r="E648" s="4"/>
      <c r="F648" s="4"/>
    </row>
    <row r="649" spans="1:6" s="14" customFormat="1" x14ac:dyDescent="0.25">
      <c r="A649" s="63"/>
      <c r="D649" s="4"/>
      <c r="E649" s="4"/>
      <c r="F649" s="4"/>
    </row>
    <row r="650" spans="1:6" s="14" customFormat="1" x14ac:dyDescent="0.25">
      <c r="A650" s="63"/>
      <c r="D650" s="4"/>
      <c r="E650" s="4"/>
      <c r="F650" s="4"/>
    </row>
    <row r="651" spans="1:6" s="14" customFormat="1" x14ac:dyDescent="0.25">
      <c r="A651" s="63"/>
      <c r="D651" s="4"/>
      <c r="E651" s="4"/>
      <c r="F651" s="4"/>
    </row>
    <row r="652" spans="1:6" s="14" customFormat="1" x14ac:dyDescent="0.25">
      <c r="A652" s="63"/>
      <c r="D652" s="4"/>
      <c r="E652" s="4"/>
      <c r="F652" s="4"/>
    </row>
    <row r="653" spans="1:6" s="14" customFormat="1" x14ac:dyDescent="0.25">
      <c r="A653" s="63"/>
      <c r="D653" s="4"/>
      <c r="E653" s="4"/>
      <c r="F653" s="4"/>
    </row>
    <row r="654" spans="1:6" s="14" customFormat="1" x14ac:dyDescent="0.25">
      <c r="A654" s="63"/>
      <c r="D654" s="4"/>
      <c r="E654" s="4"/>
      <c r="F654" s="4"/>
    </row>
    <row r="655" spans="1:6" s="14" customFormat="1" x14ac:dyDescent="0.25">
      <c r="A655" s="63"/>
      <c r="D655" s="4"/>
      <c r="E655" s="4"/>
      <c r="F655" s="4"/>
    </row>
    <row r="656" spans="1:6" s="14" customFormat="1" x14ac:dyDescent="0.25">
      <c r="A656" s="63"/>
      <c r="D656" s="4"/>
      <c r="E656" s="4"/>
      <c r="F656" s="4"/>
    </row>
    <row r="657" spans="1:6" s="14" customFormat="1" x14ac:dyDescent="0.25">
      <c r="A657" s="63"/>
      <c r="D657" s="4"/>
      <c r="E657" s="4"/>
      <c r="F657" s="4"/>
    </row>
    <row r="658" spans="1:6" s="14" customFormat="1" x14ac:dyDescent="0.25">
      <c r="A658" s="63"/>
      <c r="D658" s="4"/>
      <c r="E658" s="4"/>
      <c r="F658" s="4"/>
    </row>
    <row r="659" spans="1:6" s="14" customFormat="1" x14ac:dyDescent="0.25">
      <c r="A659" s="63"/>
      <c r="D659" s="4"/>
      <c r="E659" s="4"/>
      <c r="F659" s="4"/>
    </row>
    <row r="660" spans="1:6" s="14" customFormat="1" x14ac:dyDescent="0.25">
      <c r="A660" s="63"/>
      <c r="D660" s="4"/>
      <c r="E660" s="4"/>
      <c r="F660" s="4"/>
    </row>
    <row r="661" spans="1:6" s="14" customFormat="1" x14ac:dyDescent="0.25">
      <c r="A661" s="63"/>
      <c r="D661" s="4"/>
      <c r="E661" s="4"/>
      <c r="F661" s="4"/>
    </row>
    <row r="662" spans="1:6" s="14" customFormat="1" x14ac:dyDescent="0.25">
      <c r="A662" s="63"/>
      <c r="D662" s="4"/>
      <c r="E662" s="4"/>
      <c r="F662" s="4"/>
    </row>
    <row r="663" spans="1:6" s="14" customFormat="1" x14ac:dyDescent="0.25">
      <c r="A663" s="63"/>
      <c r="D663" s="4"/>
      <c r="E663" s="4"/>
      <c r="F663" s="4"/>
    </row>
    <row r="664" spans="1:6" s="14" customFormat="1" x14ac:dyDescent="0.25">
      <c r="A664" s="63"/>
      <c r="D664" s="4"/>
      <c r="E664" s="4"/>
      <c r="F664" s="4"/>
    </row>
    <row r="665" spans="1:6" s="14" customFormat="1" x14ac:dyDescent="0.25">
      <c r="A665" s="63"/>
      <c r="D665" s="4"/>
      <c r="E665" s="4"/>
      <c r="F665" s="4"/>
    </row>
    <row r="666" spans="1:6" s="14" customFormat="1" x14ac:dyDescent="0.25">
      <c r="A666" s="63"/>
      <c r="D666" s="4"/>
      <c r="E666" s="4"/>
      <c r="F666" s="4"/>
    </row>
    <row r="667" spans="1:6" s="14" customFormat="1" x14ac:dyDescent="0.25">
      <c r="A667" s="63"/>
      <c r="D667" s="4"/>
      <c r="E667" s="4"/>
      <c r="F667" s="4"/>
    </row>
    <row r="668" spans="1:6" s="14" customFormat="1" x14ac:dyDescent="0.25">
      <c r="A668" s="63"/>
      <c r="D668" s="4"/>
      <c r="E668" s="4"/>
      <c r="F668" s="4"/>
    </row>
    <row r="669" spans="1:6" s="14" customFormat="1" x14ac:dyDescent="0.25">
      <c r="A669" s="63"/>
      <c r="D669" s="4"/>
      <c r="E669" s="4"/>
      <c r="F669" s="4"/>
    </row>
    <row r="670" spans="1:6" s="14" customFormat="1" x14ac:dyDescent="0.25">
      <c r="A670" s="63"/>
      <c r="D670" s="4"/>
      <c r="E670" s="4"/>
      <c r="F670" s="4"/>
    </row>
    <row r="671" spans="1:6" s="14" customFormat="1" x14ac:dyDescent="0.25">
      <c r="A671" s="63"/>
      <c r="D671" s="4"/>
      <c r="E671" s="4"/>
      <c r="F671" s="4"/>
    </row>
    <row r="672" spans="1:6" s="14" customFormat="1" x14ac:dyDescent="0.25">
      <c r="A672" s="63"/>
      <c r="D672" s="4"/>
      <c r="E672" s="4"/>
      <c r="F672" s="4"/>
    </row>
    <row r="673" spans="1:6" s="14" customFormat="1" x14ac:dyDescent="0.25">
      <c r="A673" s="63"/>
      <c r="D673" s="4"/>
      <c r="E673" s="4"/>
      <c r="F673" s="4"/>
    </row>
    <row r="674" spans="1:6" s="14" customFormat="1" x14ac:dyDescent="0.25">
      <c r="A674" s="63"/>
      <c r="D674" s="4"/>
      <c r="E674" s="4"/>
      <c r="F674" s="4"/>
    </row>
    <row r="675" spans="1:6" s="14" customFormat="1" x14ac:dyDescent="0.25">
      <c r="A675" s="63"/>
      <c r="D675" s="4"/>
      <c r="E675" s="4"/>
      <c r="F675" s="4"/>
    </row>
    <row r="676" spans="1:6" s="14" customFormat="1" x14ac:dyDescent="0.25">
      <c r="A676" s="63"/>
      <c r="D676" s="4"/>
      <c r="E676" s="4"/>
      <c r="F676" s="4"/>
    </row>
    <row r="677" spans="1:6" s="14" customFormat="1" x14ac:dyDescent="0.25">
      <c r="A677" s="63"/>
      <c r="D677" s="4"/>
      <c r="E677" s="4"/>
      <c r="F677" s="4"/>
    </row>
    <row r="678" spans="1:6" s="14" customFormat="1" x14ac:dyDescent="0.25">
      <c r="A678" s="63"/>
      <c r="D678" s="4"/>
      <c r="E678" s="4"/>
      <c r="F678" s="4"/>
    </row>
    <row r="679" spans="1:6" s="14" customFormat="1" x14ac:dyDescent="0.25">
      <c r="A679" s="63"/>
      <c r="D679" s="4"/>
      <c r="E679" s="4"/>
      <c r="F679" s="4"/>
    </row>
    <row r="680" spans="1:6" s="14" customFormat="1" x14ac:dyDescent="0.25">
      <c r="A680" s="63"/>
      <c r="D680" s="4"/>
      <c r="E680" s="4"/>
      <c r="F680" s="4"/>
    </row>
    <row r="681" spans="1:6" s="14" customFormat="1" x14ac:dyDescent="0.25">
      <c r="A681" s="63"/>
      <c r="D681" s="4"/>
      <c r="E681" s="4"/>
      <c r="F681" s="4"/>
    </row>
    <row r="682" spans="1:6" s="14" customFormat="1" x14ac:dyDescent="0.25">
      <c r="A682" s="63"/>
      <c r="D682" s="4"/>
      <c r="E682" s="4"/>
      <c r="F682" s="4"/>
    </row>
    <row r="683" spans="1:6" s="14" customFormat="1" x14ac:dyDescent="0.25">
      <c r="A683" s="63"/>
      <c r="D683" s="4"/>
      <c r="E683" s="4"/>
      <c r="F683" s="4"/>
    </row>
    <row r="684" spans="1:6" s="14" customFormat="1" x14ac:dyDescent="0.25">
      <c r="A684" s="63"/>
      <c r="D684" s="4"/>
      <c r="E684" s="4"/>
      <c r="F684" s="4"/>
    </row>
    <row r="685" spans="1:6" s="14" customFormat="1" x14ac:dyDescent="0.25">
      <c r="A685" s="63"/>
      <c r="D685" s="4"/>
      <c r="E685" s="4"/>
      <c r="F685" s="4"/>
    </row>
    <row r="686" spans="1:6" s="14" customFormat="1" x14ac:dyDescent="0.25">
      <c r="A686" s="63"/>
      <c r="D686" s="4"/>
      <c r="E686" s="4"/>
      <c r="F686" s="4"/>
    </row>
    <row r="687" spans="1:6" s="14" customFormat="1" x14ac:dyDescent="0.25">
      <c r="A687" s="63"/>
      <c r="D687" s="4"/>
      <c r="E687" s="4"/>
      <c r="F687" s="4"/>
    </row>
    <row r="688" spans="1:6" s="14" customFormat="1" x14ac:dyDescent="0.25">
      <c r="A688" s="63"/>
      <c r="D688" s="4"/>
      <c r="E688" s="4"/>
      <c r="F688" s="4"/>
    </row>
    <row r="689" spans="1:6" s="14" customFormat="1" x14ac:dyDescent="0.25">
      <c r="A689" s="63"/>
      <c r="D689" s="4"/>
      <c r="E689" s="4"/>
      <c r="F689" s="4"/>
    </row>
    <row r="690" spans="1:6" s="14" customFormat="1" x14ac:dyDescent="0.25">
      <c r="A690" s="63"/>
      <c r="D690" s="4"/>
      <c r="E690" s="4"/>
      <c r="F690" s="4"/>
    </row>
    <row r="691" spans="1:6" s="14" customFormat="1" x14ac:dyDescent="0.25">
      <c r="A691" s="63"/>
      <c r="D691" s="4"/>
      <c r="E691" s="4"/>
      <c r="F691" s="4"/>
    </row>
    <row r="692" spans="1:6" s="14" customFormat="1" x14ac:dyDescent="0.25">
      <c r="A692" s="63"/>
      <c r="D692" s="4"/>
      <c r="E692" s="4"/>
      <c r="F692" s="4"/>
    </row>
    <row r="693" spans="1:6" s="14" customFormat="1" x14ac:dyDescent="0.25">
      <c r="A693" s="63"/>
      <c r="D693" s="4"/>
      <c r="E693" s="4"/>
      <c r="F693" s="4"/>
    </row>
    <row r="694" spans="1:6" s="14" customFormat="1" x14ac:dyDescent="0.25">
      <c r="A694" s="63"/>
      <c r="D694" s="4"/>
      <c r="E694" s="4"/>
      <c r="F694" s="4"/>
    </row>
    <row r="695" spans="1:6" s="14" customFormat="1" x14ac:dyDescent="0.25">
      <c r="A695" s="63"/>
      <c r="D695" s="4"/>
      <c r="E695" s="4"/>
      <c r="F695" s="4"/>
    </row>
    <row r="696" spans="1:6" s="14" customFormat="1" x14ac:dyDescent="0.25">
      <c r="A696" s="63"/>
      <c r="D696" s="4"/>
      <c r="E696" s="4"/>
      <c r="F696" s="4"/>
    </row>
    <row r="697" spans="1:6" s="14" customFormat="1" x14ac:dyDescent="0.25">
      <c r="A697" s="63"/>
      <c r="D697" s="4"/>
      <c r="E697" s="4"/>
      <c r="F697" s="4"/>
    </row>
    <row r="698" spans="1:6" s="14" customFormat="1" x14ac:dyDescent="0.25">
      <c r="A698" s="63"/>
      <c r="D698" s="4"/>
      <c r="E698" s="4"/>
      <c r="F698" s="4"/>
    </row>
    <row r="699" spans="1:6" s="14" customFormat="1" x14ac:dyDescent="0.25">
      <c r="A699" s="63"/>
      <c r="D699" s="4"/>
      <c r="E699" s="4"/>
      <c r="F699" s="4"/>
    </row>
    <row r="700" spans="1:6" s="14" customFormat="1" x14ac:dyDescent="0.25">
      <c r="A700" s="63"/>
      <c r="D700" s="4"/>
      <c r="E700" s="4"/>
      <c r="F700" s="4"/>
    </row>
    <row r="701" spans="1:6" s="14" customFormat="1" x14ac:dyDescent="0.25">
      <c r="A701" s="63"/>
      <c r="D701" s="4"/>
      <c r="E701" s="4"/>
      <c r="F701" s="4"/>
    </row>
    <row r="702" spans="1:6" s="14" customFormat="1" x14ac:dyDescent="0.25">
      <c r="A702" s="63"/>
      <c r="D702" s="4"/>
      <c r="E702" s="4"/>
      <c r="F702" s="4"/>
    </row>
    <row r="703" spans="1:6" s="14" customFormat="1" x14ac:dyDescent="0.25">
      <c r="A703" s="63"/>
      <c r="D703" s="4"/>
      <c r="E703" s="4"/>
      <c r="F703" s="4"/>
    </row>
    <row r="704" spans="1:6" s="14" customFormat="1" x14ac:dyDescent="0.25">
      <c r="A704" s="63"/>
      <c r="D704" s="4"/>
      <c r="E704" s="4"/>
      <c r="F704" s="4"/>
    </row>
    <row r="705" spans="1:6" s="14" customFormat="1" x14ac:dyDescent="0.25">
      <c r="A705" s="63"/>
      <c r="D705" s="4"/>
      <c r="E705" s="4"/>
      <c r="F705" s="4"/>
    </row>
    <row r="706" spans="1:6" s="14" customFormat="1" x14ac:dyDescent="0.25">
      <c r="A706" s="63"/>
      <c r="D706" s="4"/>
      <c r="E706" s="4"/>
      <c r="F706" s="4"/>
    </row>
    <row r="707" spans="1:6" s="14" customFormat="1" x14ac:dyDescent="0.25">
      <c r="A707" s="63"/>
      <c r="D707" s="4"/>
      <c r="E707" s="4"/>
      <c r="F707" s="4"/>
    </row>
    <row r="708" spans="1:6" s="14" customFormat="1" x14ac:dyDescent="0.25">
      <c r="A708" s="63"/>
      <c r="D708" s="4"/>
      <c r="E708" s="4"/>
      <c r="F708" s="4"/>
    </row>
    <row r="709" spans="1:6" s="14" customFormat="1" x14ac:dyDescent="0.25">
      <c r="A709" s="63"/>
      <c r="D709" s="4"/>
      <c r="E709" s="4"/>
      <c r="F709" s="4"/>
    </row>
    <row r="710" spans="1:6" s="14" customFormat="1" x14ac:dyDescent="0.25">
      <c r="A710" s="63"/>
      <c r="D710" s="4"/>
      <c r="E710" s="4"/>
      <c r="F710" s="4"/>
    </row>
    <row r="711" spans="1:6" s="14" customFormat="1" x14ac:dyDescent="0.25">
      <c r="A711" s="63"/>
      <c r="D711" s="4"/>
      <c r="E711" s="4"/>
      <c r="F711" s="4"/>
    </row>
    <row r="712" spans="1:6" s="14" customFormat="1" x14ac:dyDescent="0.25">
      <c r="A712" s="63"/>
      <c r="D712" s="4"/>
      <c r="E712" s="4"/>
      <c r="F712" s="4"/>
    </row>
    <row r="713" spans="1:6" s="14" customFormat="1" x14ac:dyDescent="0.25">
      <c r="A713" s="63"/>
      <c r="D713" s="4"/>
      <c r="E713" s="4"/>
      <c r="F713" s="4"/>
    </row>
    <row r="714" spans="1:6" s="14" customFormat="1" x14ac:dyDescent="0.25">
      <c r="A714" s="63"/>
      <c r="D714" s="4"/>
      <c r="E714" s="4"/>
      <c r="F714" s="4"/>
    </row>
    <row r="715" spans="1:6" s="14" customFormat="1" x14ac:dyDescent="0.25">
      <c r="A715" s="63"/>
      <c r="D715" s="4"/>
      <c r="E715" s="4"/>
      <c r="F715" s="4"/>
    </row>
    <row r="716" spans="1:6" s="14" customFormat="1" x14ac:dyDescent="0.25">
      <c r="A716" s="63"/>
      <c r="D716" s="4"/>
      <c r="E716" s="4"/>
      <c r="F716" s="4"/>
    </row>
    <row r="717" spans="1:6" s="14" customFormat="1" x14ac:dyDescent="0.25">
      <c r="A717" s="63"/>
      <c r="D717" s="4"/>
      <c r="E717" s="4"/>
      <c r="F717" s="4"/>
    </row>
    <row r="718" spans="1:6" s="14" customFormat="1" x14ac:dyDescent="0.25">
      <c r="A718" s="63"/>
      <c r="D718" s="4"/>
      <c r="E718" s="4"/>
      <c r="F718" s="4"/>
    </row>
    <row r="719" spans="1:6" s="14" customFormat="1" x14ac:dyDescent="0.25">
      <c r="A719" s="63"/>
      <c r="D719" s="4"/>
      <c r="E719" s="4"/>
      <c r="F719" s="4"/>
    </row>
    <row r="720" spans="1:6" s="14" customFormat="1" x14ac:dyDescent="0.25">
      <c r="A720" s="63"/>
      <c r="D720" s="4"/>
      <c r="E720" s="4"/>
      <c r="F720" s="4"/>
    </row>
    <row r="721" spans="1:6" s="14" customFormat="1" x14ac:dyDescent="0.25">
      <c r="A721" s="63"/>
      <c r="D721" s="4"/>
      <c r="E721" s="4"/>
      <c r="F721" s="4"/>
    </row>
    <row r="722" spans="1:6" s="14" customFormat="1" x14ac:dyDescent="0.25">
      <c r="A722" s="63"/>
      <c r="D722" s="4"/>
      <c r="E722" s="4"/>
      <c r="F722" s="4"/>
    </row>
    <row r="723" spans="1:6" s="14" customFormat="1" x14ac:dyDescent="0.25">
      <c r="A723" s="63"/>
      <c r="D723" s="4"/>
      <c r="E723" s="4"/>
      <c r="F723" s="4"/>
    </row>
    <row r="724" spans="1:6" s="14" customFormat="1" x14ac:dyDescent="0.25">
      <c r="A724" s="63"/>
      <c r="D724" s="4"/>
      <c r="E724" s="4"/>
      <c r="F724" s="4"/>
    </row>
    <row r="725" spans="1:6" s="14" customFormat="1" x14ac:dyDescent="0.25">
      <c r="A725" s="63"/>
      <c r="D725" s="4"/>
      <c r="E725" s="4"/>
      <c r="F725" s="4"/>
    </row>
    <row r="726" spans="1:6" s="14" customFormat="1" x14ac:dyDescent="0.25">
      <c r="A726" s="63"/>
      <c r="D726" s="4"/>
      <c r="E726" s="4"/>
      <c r="F726" s="4"/>
    </row>
    <row r="727" spans="1:6" s="14" customFormat="1" x14ac:dyDescent="0.25">
      <c r="A727" s="63"/>
      <c r="D727" s="4"/>
      <c r="E727" s="4"/>
      <c r="F727" s="4"/>
    </row>
    <row r="728" spans="1:6" s="14" customFormat="1" x14ac:dyDescent="0.25">
      <c r="A728" s="63"/>
      <c r="D728" s="4"/>
      <c r="E728" s="4"/>
      <c r="F728" s="4"/>
    </row>
    <row r="729" spans="1:6" s="14" customFormat="1" x14ac:dyDescent="0.25">
      <c r="A729" s="63"/>
      <c r="D729" s="4"/>
      <c r="E729" s="4"/>
      <c r="F729" s="4"/>
    </row>
    <row r="730" spans="1:6" s="14" customFormat="1" x14ac:dyDescent="0.25">
      <c r="A730" s="63"/>
      <c r="D730" s="4"/>
      <c r="E730" s="4"/>
      <c r="F730" s="4"/>
    </row>
    <row r="731" spans="1:6" s="14" customFormat="1" x14ac:dyDescent="0.25">
      <c r="A731" s="63"/>
      <c r="D731" s="4"/>
      <c r="E731" s="4"/>
      <c r="F731" s="4"/>
    </row>
    <row r="732" spans="1:6" s="14" customFormat="1" x14ac:dyDescent="0.25">
      <c r="A732" s="63"/>
      <c r="D732" s="4"/>
      <c r="E732" s="4"/>
      <c r="F732" s="4"/>
    </row>
    <row r="733" spans="1:6" s="14" customFormat="1" x14ac:dyDescent="0.25">
      <c r="A733" s="63"/>
      <c r="D733" s="4"/>
      <c r="E733" s="4"/>
      <c r="F733" s="4"/>
    </row>
    <row r="734" spans="1:6" s="14" customFormat="1" x14ac:dyDescent="0.25">
      <c r="A734" s="63"/>
      <c r="D734" s="4"/>
      <c r="E734" s="4"/>
      <c r="F734" s="4"/>
    </row>
    <row r="735" spans="1:6" s="14" customFormat="1" x14ac:dyDescent="0.25">
      <c r="A735" s="63"/>
      <c r="D735" s="4"/>
      <c r="E735" s="4"/>
      <c r="F735" s="4"/>
    </row>
    <row r="736" spans="1:6" s="14" customFormat="1" x14ac:dyDescent="0.25">
      <c r="A736" s="63"/>
      <c r="D736" s="4"/>
      <c r="E736" s="4"/>
      <c r="F736" s="4"/>
    </row>
    <row r="737" spans="1:6" s="14" customFormat="1" x14ac:dyDescent="0.25">
      <c r="A737" s="63"/>
      <c r="D737" s="4"/>
      <c r="E737" s="4"/>
      <c r="F737" s="4"/>
    </row>
    <row r="738" spans="1:6" s="14" customFormat="1" x14ac:dyDescent="0.25">
      <c r="A738" s="63"/>
      <c r="D738" s="4"/>
      <c r="E738" s="4"/>
      <c r="F738" s="4"/>
    </row>
    <row r="739" spans="1:6" s="14" customFormat="1" x14ac:dyDescent="0.25">
      <c r="A739" s="63"/>
      <c r="D739" s="4"/>
      <c r="E739" s="4"/>
      <c r="F739" s="4"/>
    </row>
    <row r="740" spans="1:6" s="14" customFormat="1" x14ac:dyDescent="0.25">
      <c r="A740" s="63"/>
      <c r="D740" s="4"/>
      <c r="E740" s="4"/>
      <c r="F740" s="4"/>
    </row>
    <row r="741" spans="1:6" s="14" customFormat="1" x14ac:dyDescent="0.25">
      <c r="A741" s="63"/>
      <c r="D741" s="4"/>
      <c r="E741" s="4"/>
      <c r="F741" s="4"/>
    </row>
    <row r="742" spans="1:6" s="14" customFormat="1" x14ac:dyDescent="0.25">
      <c r="A742" s="63"/>
      <c r="D742" s="4"/>
      <c r="E742" s="4"/>
      <c r="F742" s="4"/>
    </row>
    <row r="743" spans="1:6" s="14" customFormat="1" x14ac:dyDescent="0.25">
      <c r="A743" s="63"/>
      <c r="D743" s="4"/>
      <c r="E743" s="4"/>
      <c r="F743" s="4"/>
    </row>
    <row r="744" spans="1:6" s="14" customFormat="1" x14ac:dyDescent="0.25">
      <c r="A744" s="63"/>
      <c r="D744" s="4"/>
      <c r="E744" s="4"/>
      <c r="F744" s="4"/>
    </row>
    <row r="745" spans="1:6" s="14" customFormat="1" x14ac:dyDescent="0.25">
      <c r="A745" s="63"/>
      <c r="D745" s="4"/>
      <c r="E745" s="4"/>
      <c r="F745" s="4"/>
    </row>
    <row r="746" spans="1:6" s="14" customFormat="1" x14ac:dyDescent="0.25">
      <c r="A746" s="63"/>
      <c r="D746" s="4"/>
      <c r="E746" s="4"/>
      <c r="F746" s="4"/>
    </row>
    <row r="747" spans="1:6" s="14" customFormat="1" x14ac:dyDescent="0.25">
      <c r="A747" s="63"/>
      <c r="D747" s="4"/>
      <c r="E747" s="4"/>
      <c r="F747" s="4"/>
    </row>
    <row r="748" spans="1:6" s="14" customFormat="1" x14ac:dyDescent="0.25">
      <c r="A748" s="63"/>
      <c r="D748" s="4"/>
      <c r="E748" s="4"/>
      <c r="F748" s="4"/>
    </row>
    <row r="749" spans="1:6" s="14" customFormat="1" x14ac:dyDescent="0.25">
      <c r="A749" s="63"/>
      <c r="D749" s="4"/>
      <c r="E749" s="4"/>
      <c r="F749" s="4"/>
    </row>
    <row r="750" spans="1:6" s="14" customFormat="1" x14ac:dyDescent="0.25">
      <c r="A750" s="63"/>
      <c r="D750" s="4"/>
      <c r="E750" s="4"/>
      <c r="F750" s="4"/>
    </row>
    <row r="751" spans="1:6" s="14" customFormat="1" x14ac:dyDescent="0.25">
      <c r="A751" s="63"/>
      <c r="D751" s="4"/>
      <c r="E751" s="4"/>
      <c r="F751" s="4"/>
    </row>
    <row r="752" spans="1:6" s="14" customFormat="1" x14ac:dyDescent="0.25">
      <c r="A752" s="63"/>
      <c r="D752" s="4"/>
      <c r="E752" s="4"/>
      <c r="F752" s="4"/>
    </row>
    <row r="753" spans="1:6" s="14" customFormat="1" x14ac:dyDescent="0.25">
      <c r="A753" s="63"/>
      <c r="D753" s="4"/>
      <c r="E753" s="4"/>
      <c r="F753" s="4"/>
    </row>
    <row r="754" spans="1:6" s="14" customFormat="1" x14ac:dyDescent="0.25">
      <c r="A754" s="63"/>
      <c r="D754" s="4"/>
      <c r="E754" s="4"/>
      <c r="F754" s="4"/>
    </row>
    <row r="755" spans="1:6" s="14" customFormat="1" x14ac:dyDescent="0.25">
      <c r="A755" s="63"/>
      <c r="D755" s="4"/>
      <c r="E755" s="4"/>
      <c r="F755" s="4"/>
    </row>
    <row r="756" spans="1:6" s="14" customFormat="1" x14ac:dyDescent="0.25">
      <c r="A756" s="63"/>
      <c r="D756" s="4"/>
      <c r="E756" s="4"/>
      <c r="F756" s="4"/>
    </row>
    <row r="757" spans="1:6" s="14" customFormat="1" x14ac:dyDescent="0.25">
      <c r="A757" s="63"/>
      <c r="D757" s="4"/>
      <c r="E757" s="4"/>
      <c r="F757" s="4"/>
    </row>
    <row r="758" spans="1:6" s="14" customFormat="1" x14ac:dyDescent="0.25">
      <c r="A758" s="63"/>
      <c r="D758" s="4"/>
      <c r="E758" s="4"/>
      <c r="F758" s="4"/>
    </row>
    <row r="759" spans="1:6" s="14" customFormat="1" x14ac:dyDescent="0.25">
      <c r="A759" s="63"/>
      <c r="D759" s="4"/>
      <c r="E759" s="4"/>
      <c r="F759" s="4"/>
    </row>
    <row r="760" spans="1:6" s="14" customFormat="1" x14ac:dyDescent="0.25">
      <c r="A760" s="63"/>
      <c r="D760" s="4"/>
      <c r="E760" s="4"/>
      <c r="F760" s="4"/>
    </row>
    <row r="761" spans="1:6" s="14" customFormat="1" x14ac:dyDescent="0.25">
      <c r="A761" s="63"/>
      <c r="D761" s="4"/>
      <c r="E761" s="4"/>
      <c r="F761" s="4"/>
    </row>
    <row r="762" spans="1:6" s="14" customFormat="1" x14ac:dyDescent="0.25">
      <c r="A762" s="63"/>
      <c r="D762" s="4"/>
      <c r="E762" s="4"/>
      <c r="F762" s="4"/>
    </row>
    <row r="763" spans="1:6" s="14" customFormat="1" x14ac:dyDescent="0.25">
      <c r="A763" s="63"/>
      <c r="D763" s="4"/>
      <c r="E763" s="4"/>
      <c r="F763" s="4"/>
    </row>
    <row r="764" spans="1:6" s="14" customFormat="1" x14ac:dyDescent="0.25">
      <c r="A764" s="63"/>
      <c r="D764" s="4"/>
      <c r="E764" s="4"/>
      <c r="F764" s="4"/>
    </row>
    <row r="765" spans="1:6" s="14" customFormat="1" x14ac:dyDescent="0.25">
      <c r="A765" s="63"/>
      <c r="D765" s="4"/>
      <c r="E765" s="4"/>
      <c r="F765" s="4"/>
    </row>
    <row r="766" spans="1:6" s="14" customFormat="1" x14ac:dyDescent="0.25">
      <c r="A766" s="63"/>
      <c r="D766" s="4"/>
      <c r="E766" s="4"/>
      <c r="F766" s="4"/>
    </row>
    <row r="767" spans="1:6" s="14" customFormat="1" x14ac:dyDescent="0.25">
      <c r="A767" s="63"/>
      <c r="D767" s="4"/>
      <c r="E767" s="4"/>
      <c r="F767" s="4"/>
    </row>
    <row r="768" spans="1:6" s="14" customFormat="1" x14ac:dyDescent="0.25">
      <c r="A768" s="63"/>
      <c r="D768" s="4"/>
      <c r="E768" s="4"/>
      <c r="F768" s="4"/>
    </row>
    <row r="769" spans="1:6" s="14" customFormat="1" x14ac:dyDescent="0.25">
      <c r="A769" s="63"/>
      <c r="D769" s="4"/>
      <c r="E769" s="4"/>
      <c r="F769" s="4"/>
    </row>
    <row r="770" spans="1:6" s="14" customFormat="1" x14ac:dyDescent="0.25">
      <c r="A770" s="63"/>
      <c r="D770" s="4"/>
      <c r="E770" s="4"/>
      <c r="F770" s="4"/>
    </row>
    <row r="771" spans="1:6" s="14" customFormat="1" x14ac:dyDescent="0.25">
      <c r="A771" s="63"/>
      <c r="D771" s="4"/>
      <c r="E771" s="4"/>
      <c r="F771" s="4"/>
    </row>
    <row r="772" spans="1:6" s="14" customFormat="1" x14ac:dyDescent="0.25">
      <c r="A772" s="63"/>
      <c r="D772" s="4"/>
      <c r="E772" s="4"/>
      <c r="F772" s="4"/>
    </row>
    <row r="773" spans="1:6" s="14" customFormat="1" x14ac:dyDescent="0.25">
      <c r="A773" s="63"/>
      <c r="D773" s="4"/>
      <c r="E773" s="4"/>
      <c r="F773" s="4"/>
    </row>
    <row r="774" spans="1:6" s="14" customFormat="1" x14ac:dyDescent="0.25">
      <c r="A774" s="63"/>
      <c r="D774" s="4"/>
      <c r="E774" s="4"/>
      <c r="F774" s="4"/>
    </row>
    <row r="775" spans="1:6" s="14" customFormat="1" x14ac:dyDescent="0.25">
      <c r="A775" s="63"/>
      <c r="D775" s="4"/>
      <c r="E775" s="4"/>
      <c r="F775" s="4"/>
    </row>
    <row r="776" spans="1:6" s="14" customFormat="1" x14ac:dyDescent="0.25">
      <c r="A776" s="63"/>
      <c r="D776" s="4"/>
      <c r="E776" s="4"/>
      <c r="F776" s="4"/>
    </row>
    <row r="777" spans="1:6" s="14" customFormat="1" x14ac:dyDescent="0.25">
      <c r="A777" s="63"/>
      <c r="D777" s="4"/>
      <c r="E777" s="4"/>
      <c r="F777" s="4"/>
    </row>
    <row r="778" spans="1:6" s="14" customFormat="1" x14ac:dyDescent="0.25">
      <c r="A778" s="63"/>
      <c r="D778" s="4"/>
      <c r="E778" s="4"/>
      <c r="F778" s="4"/>
    </row>
    <row r="779" spans="1:6" s="14" customFormat="1" x14ac:dyDescent="0.25">
      <c r="A779" s="63"/>
      <c r="D779" s="4"/>
      <c r="E779" s="4"/>
      <c r="F779" s="4"/>
    </row>
    <row r="780" spans="1:6" s="14" customFormat="1" x14ac:dyDescent="0.25">
      <c r="A780" s="63"/>
      <c r="D780" s="4"/>
      <c r="E780" s="4"/>
      <c r="F780" s="4"/>
    </row>
    <row r="781" spans="1:6" s="14" customFormat="1" x14ac:dyDescent="0.25">
      <c r="A781" s="63"/>
      <c r="D781" s="4"/>
      <c r="E781" s="4"/>
      <c r="F781" s="4"/>
    </row>
    <row r="782" spans="1:6" s="14" customFormat="1" x14ac:dyDescent="0.25">
      <c r="A782" s="63"/>
      <c r="D782" s="4"/>
      <c r="E782" s="4"/>
      <c r="F782" s="4"/>
    </row>
    <row r="783" spans="1:6" s="14" customFormat="1" x14ac:dyDescent="0.25">
      <c r="A783" s="63"/>
      <c r="D783" s="4"/>
      <c r="E783" s="4"/>
      <c r="F783" s="4"/>
    </row>
    <row r="784" spans="1:6" s="14" customFormat="1" x14ac:dyDescent="0.25">
      <c r="A784" s="63"/>
      <c r="D784" s="4"/>
      <c r="E784" s="4"/>
      <c r="F784" s="4"/>
    </row>
    <row r="785" spans="1:6" s="14" customFormat="1" x14ac:dyDescent="0.25">
      <c r="A785" s="63"/>
      <c r="D785" s="4"/>
      <c r="E785" s="4"/>
      <c r="F785" s="4"/>
    </row>
    <row r="786" spans="1:6" s="14" customFormat="1" x14ac:dyDescent="0.25">
      <c r="A786" s="63"/>
      <c r="B786" s="64"/>
      <c r="D786" s="4"/>
      <c r="E786" s="4"/>
      <c r="F786" s="4"/>
    </row>
    <row r="787" spans="1:6" s="14" customFormat="1" x14ac:dyDescent="0.25">
      <c r="A787" s="63"/>
      <c r="B787" s="64"/>
      <c r="D787" s="4"/>
      <c r="E787" s="4"/>
      <c r="F787" s="4"/>
    </row>
    <row r="788" spans="1:6" s="14" customFormat="1" x14ac:dyDescent="0.25">
      <c r="A788" s="63"/>
      <c r="B788" s="64"/>
      <c r="D788" s="4"/>
      <c r="E788" s="4"/>
      <c r="F788" s="4"/>
    </row>
    <row r="789" spans="1:6" x14ac:dyDescent="0.25">
      <c r="D789" s="4"/>
      <c r="E789" s="4"/>
      <c r="F789" s="4"/>
    </row>
    <row r="790" spans="1:6" x14ac:dyDescent="0.25">
      <c r="D790" s="4"/>
      <c r="E790" s="4"/>
      <c r="F790" s="4"/>
    </row>
    <row r="791" spans="1:6" x14ac:dyDescent="0.25">
      <c r="D791" s="4"/>
      <c r="E791" s="4"/>
      <c r="F791" s="4"/>
    </row>
    <row r="792" spans="1:6" x14ac:dyDescent="0.25">
      <c r="D792" s="4"/>
      <c r="E792" s="4"/>
      <c r="F792" s="4"/>
    </row>
    <row r="793" spans="1:6" x14ac:dyDescent="0.25">
      <c r="D793" s="4"/>
      <c r="E793" s="4"/>
      <c r="F793" s="4"/>
    </row>
    <row r="794" spans="1:6" x14ac:dyDescent="0.25">
      <c r="A794" s="90"/>
      <c r="D794" s="4"/>
      <c r="E794" s="4"/>
      <c r="F794" s="4"/>
    </row>
    <row r="795" spans="1:6" x14ac:dyDescent="0.25">
      <c r="A795" s="90"/>
      <c r="D795" s="4"/>
      <c r="E795" s="4"/>
      <c r="F795" s="4"/>
    </row>
    <row r="796" spans="1:6" x14ac:dyDescent="0.25">
      <c r="A796" s="90"/>
      <c r="D796" s="4"/>
      <c r="E796" s="4"/>
      <c r="F796" s="4"/>
    </row>
    <row r="797" spans="1:6" x14ac:dyDescent="0.25">
      <c r="A797" s="90"/>
      <c r="D797" s="4"/>
      <c r="E797" s="4"/>
      <c r="F797" s="4"/>
    </row>
    <row r="798" spans="1:6" x14ac:dyDescent="0.25">
      <c r="A798" s="90"/>
      <c r="D798" s="4"/>
      <c r="E798" s="4"/>
      <c r="F798" s="4"/>
    </row>
    <row r="799" spans="1:6" x14ac:dyDescent="0.25">
      <c r="A799" s="90"/>
      <c r="D799" s="4"/>
      <c r="E799" s="4"/>
      <c r="F799" s="4"/>
    </row>
    <row r="800" spans="1:6" x14ac:dyDescent="0.25">
      <c r="A800" s="90"/>
      <c r="D800" s="4"/>
      <c r="E800" s="4"/>
      <c r="F800" s="4"/>
    </row>
    <row r="801" spans="1:6" x14ac:dyDescent="0.25">
      <c r="A801" s="90"/>
      <c r="D801" s="4"/>
      <c r="E801" s="4"/>
      <c r="F801" s="4"/>
    </row>
    <row r="802" spans="1:6" x14ac:dyDescent="0.25">
      <c r="A802" s="90"/>
      <c r="D802" s="4"/>
      <c r="E802" s="4"/>
      <c r="F802" s="4"/>
    </row>
    <row r="803" spans="1:6" x14ac:dyDescent="0.25">
      <c r="A803" s="90"/>
      <c r="D803" s="4"/>
      <c r="E803" s="4"/>
      <c r="F803" s="4"/>
    </row>
    <row r="804" spans="1:6" x14ac:dyDescent="0.25">
      <c r="A804" s="90"/>
      <c r="D804" s="4"/>
      <c r="E804" s="4"/>
      <c r="F804" s="4"/>
    </row>
    <row r="805" spans="1:6" x14ac:dyDescent="0.25">
      <c r="A805" s="90"/>
      <c r="D805" s="4"/>
      <c r="E805" s="4"/>
      <c r="F805" s="4"/>
    </row>
    <row r="806" spans="1:6" x14ac:dyDescent="0.25">
      <c r="A806" s="90"/>
      <c r="D806" s="4"/>
      <c r="E806" s="4"/>
      <c r="F806" s="4"/>
    </row>
    <row r="807" spans="1:6" x14ac:dyDescent="0.25">
      <c r="A807" s="90"/>
      <c r="D807" s="4"/>
      <c r="E807" s="4"/>
      <c r="F807" s="4"/>
    </row>
    <row r="808" spans="1:6" x14ac:dyDescent="0.25">
      <c r="A808" s="90"/>
      <c r="D808" s="4"/>
      <c r="E808" s="4"/>
      <c r="F808" s="4"/>
    </row>
    <row r="809" spans="1:6" x14ac:dyDescent="0.25">
      <c r="A809" s="90"/>
      <c r="D809" s="4"/>
      <c r="E809" s="4"/>
      <c r="F809" s="4"/>
    </row>
    <row r="810" spans="1:6" x14ac:dyDescent="0.25">
      <c r="A810" s="90"/>
      <c r="D810" s="4"/>
      <c r="E810" s="4"/>
      <c r="F810" s="4"/>
    </row>
    <row r="811" spans="1:6" x14ac:dyDescent="0.25">
      <c r="A811" s="90"/>
      <c r="D811" s="4"/>
      <c r="E811" s="4"/>
      <c r="F811" s="4"/>
    </row>
    <row r="812" spans="1:6" x14ac:dyDescent="0.25">
      <c r="A812" s="90"/>
      <c r="D812" s="4"/>
      <c r="E812" s="4"/>
      <c r="F812" s="4"/>
    </row>
    <row r="813" spans="1:6" x14ac:dyDescent="0.25">
      <c r="A813" s="90"/>
      <c r="D813" s="4"/>
      <c r="E813" s="4"/>
      <c r="F813" s="4"/>
    </row>
    <row r="814" spans="1:6" x14ac:dyDescent="0.25">
      <c r="A814" s="90"/>
      <c r="D814" s="4"/>
      <c r="E814" s="4"/>
      <c r="F814" s="4"/>
    </row>
    <row r="815" spans="1:6" x14ac:dyDescent="0.25">
      <c r="A815" s="90"/>
      <c r="D815" s="4"/>
      <c r="E815" s="4"/>
      <c r="F815" s="4"/>
    </row>
    <row r="816" spans="1:6" x14ac:dyDescent="0.25">
      <c r="A816" s="90"/>
      <c r="D816" s="4"/>
      <c r="E816" s="4"/>
      <c r="F816" s="4"/>
    </row>
    <row r="817" spans="1:6" x14ac:dyDescent="0.25">
      <c r="A817" s="90"/>
      <c r="D817" s="4"/>
      <c r="E817" s="4"/>
      <c r="F817" s="4"/>
    </row>
    <row r="818" spans="1:6" x14ac:dyDescent="0.25">
      <c r="A818" s="90"/>
      <c r="D818" s="4"/>
      <c r="E818" s="4"/>
      <c r="F818" s="4"/>
    </row>
    <row r="819" spans="1:6" x14ac:dyDescent="0.25">
      <c r="A819" s="90"/>
      <c r="D819" s="4"/>
      <c r="E819" s="4"/>
      <c r="F819" s="4"/>
    </row>
    <row r="820" spans="1:6" x14ac:dyDescent="0.25">
      <c r="A820" s="90"/>
      <c r="D820" s="4"/>
      <c r="E820" s="4"/>
      <c r="F820" s="4"/>
    </row>
    <row r="821" spans="1:6" x14ac:dyDescent="0.25">
      <c r="A821" s="90"/>
      <c r="D821" s="4"/>
      <c r="E821" s="4"/>
      <c r="F821" s="4"/>
    </row>
    <row r="822" spans="1:6" x14ac:dyDescent="0.25">
      <c r="A822" s="90"/>
      <c r="D822" s="4"/>
      <c r="E822" s="4"/>
      <c r="F822" s="4"/>
    </row>
    <row r="823" spans="1:6" x14ac:dyDescent="0.25">
      <c r="A823" s="90"/>
      <c r="D823" s="4"/>
      <c r="E823" s="4"/>
      <c r="F823" s="4"/>
    </row>
    <row r="824" spans="1:6" x14ac:dyDescent="0.25">
      <c r="A824" s="90"/>
      <c r="D824" s="4"/>
      <c r="E824" s="4"/>
      <c r="F824" s="4"/>
    </row>
    <row r="825" spans="1:6" x14ac:dyDescent="0.25">
      <c r="A825" s="90"/>
      <c r="D825" s="4"/>
      <c r="E825" s="4"/>
      <c r="F825" s="4"/>
    </row>
    <row r="826" spans="1:6" x14ac:dyDescent="0.25">
      <c r="A826" s="90"/>
      <c r="D826" s="4"/>
      <c r="E826" s="4"/>
      <c r="F826" s="4"/>
    </row>
    <row r="827" spans="1:6" x14ac:dyDescent="0.25">
      <c r="A827" s="90"/>
      <c r="D827" s="4"/>
      <c r="E827" s="4"/>
      <c r="F827" s="4"/>
    </row>
    <row r="828" spans="1:6" x14ac:dyDescent="0.25">
      <c r="A828" s="90"/>
      <c r="D828" s="4"/>
      <c r="E828" s="4"/>
      <c r="F828" s="4"/>
    </row>
    <row r="829" spans="1:6" x14ac:dyDescent="0.25">
      <c r="A829" s="90"/>
      <c r="D829" s="4"/>
      <c r="E829" s="4"/>
      <c r="F829" s="4"/>
    </row>
    <row r="830" spans="1:6" x14ac:dyDescent="0.25">
      <c r="A830" s="90"/>
      <c r="D830" s="4"/>
      <c r="E830" s="4"/>
      <c r="F830" s="4"/>
    </row>
    <row r="831" spans="1:6" x14ac:dyDescent="0.25">
      <c r="A831" s="90"/>
      <c r="D831" s="4"/>
      <c r="E831" s="4"/>
      <c r="F831" s="4"/>
    </row>
    <row r="832" spans="1:6" x14ac:dyDescent="0.25">
      <c r="A832" s="90"/>
      <c r="D832" s="4"/>
      <c r="E832" s="4"/>
      <c r="F832" s="4"/>
    </row>
    <row r="833" spans="1:6" x14ac:dyDescent="0.25">
      <c r="A833" s="90"/>
      <c r="D833" s="4"/>
      <c r="E833" s="4"/>
      <c r="F833" s="4"/>
    </row>
    <row r="834" spans="1:6" x14ac:dyDescent="0.25">
      <c r="A834" s="90"/>
      <c r="D834" s="4"/>
      <c r="E834" s="4"/>
      <c r="F834" s="4"/>
    </row>
    <row r="835" spans="1:6" x14ac:dyDescent="0.25">
      <c r="A835" s="90"/>
      <c r="D835" s="4"/>
      <c r="E835" s="4"/>
      <c r="F835" s="4"/>
    </row>
    <row r="836" spans="1:6" x14ac:dyDescent="0.25">
      <c r="A836" s="90"/>
      <c r="D836" s="4"/>
      <c r="E836" s="4"/>
      <c r="F836" s="4"/>
    </row>
    <row r="837" spans="1:6" x14ac:dyDescent="0.25">
      <c r="A837" s="90"/>
      <c r="D837" s="4"/>
      <c r="E837" s="4"/>
      <c r="F837" s="4"/>
    </row>
    <row r="838" spans="1:6" x14ac:dyDescent="0.25">
      <c r="A838" s="90"/>
      <c r="D838" s="4"/>
      <c r="E838" s="4"/>
      <c r="F838" s="4"/>
    </row>
    <row r="839" spans="1:6" x14ac:dyDescent="0.25">
      <c r="A839" s="90"/>
      <c r="D839" s="4"/>
      <c r="E839" s="4"/>
      <c r="F839" s="4"/>
    </row>
    <row r="840" spans="1:6" x14ac:dyDescent="0.25">
      <c r="A840" s="90"/>
      <c r="D840" s="4"/>
      <c r="E840" s="4"/>
      <c r="F840" s="4"/>
    </row>
    <row r="841" spans="1:6" x14ac:dyDescent="0.25">
      <c r="A841" s="90"/>
      <c r="D841" s="4"/>
      <c r="E841" s="4"/>
      <c r="F841" s="4"/>
    </row>
    <row r="842" spans="1:6" x14ac:dyDescent="0.25">
      <c r="A842" s="90"/>
      <c r="D842" s="4"/>
      <c r="E842" s="4"/>
      <c r="F842" s="4"/>
    </row>
    <row r="843" spans="1:6" x14ac:dyDescent="0.25">
      <c r="A843" s="90"/>
      <c r="D843" s="4"/>
      <c r="E843" s="4"/>
      <c r="F843" s="4"/>
    </row>
    <row r="844" spans="1:6" x14ac:dyDescent="0.25">
      <c r="A844" s="90"/>
      <c r="D844" s="4"/>
      <c r="E844" s="4"/>
      <c r="F844" s="4"/>
    </row>
    <row r="845" spans="1:6" x14ac:dyDescent="0.25">
      <c r="A845" s="90"/>
      <c r="D845" s="4"/>
      <c r="E845" s="4"/>
      <c r="F845" s="4"/>
    </row>
    <row r="846" spans="1:6" x14ac:dyDescent="0.25">
      <c r="A846" s="90"/>
      <c r="D846" s="4"/>
      <c r="E846" s="4"/>
      <c r="F846" s="4"/>
    </row>
    <row r="847" spans="1:6" x14ac:dyDescent="0.25">
      <c r="A847" s="90"/>
      <c r="D847" s="4"/>
      <c r="E847" s="4"/>
      <c r="F847" s="4"/>
    </row>
    <row r="848" spans="1:6" x14ac:dyDescent="0.25">
      <c r="A848" s="90"/>
      <c r="D848" s="4"/>
      <c r="E848" s="4"/>
      <c r="F848" s="4"/>
    </row>
    <row r="849" spans="1:6" x14ac:dyDescent="0.25">
      <c r="A849" s="90"/>
      <c r="D849" s="4"/>
      <c r="E849" s="4"/>
      <c r="F849" s="4"/>
    </row>
    <row r="850" spans="1:6" x14ac:dyDescent="0.25">
      <c r="A850" s="90"/>
      <c r="D850" s="4"/>
      <c r="E850" s="4"/>
      <c r="F850" s="4"/>
    </row>
    <row r="851" spans="1:6" x14ac:dyDescent="0.25">
      <c r="A851" s="90"/>
      <c r="D851" s="4"/>
      <c r="E851" s="4"/>
      <c r="F851" s="4"/>
    </row>
    <row r="852" spans="1:6" x14ac:dyDescent="0.25">
      <c r="A852" s="90"/>
      <c r="D852" s="4"/>
      <c r="E852" s="4"/>
      <c r="F852" s="4"/>
    </row>
    <row r="853" spans="1:6" x14ac:dyDescent="0.25">
      <c r="A853" s="90"/>
      <c r="D853" s="4"/>
      <c r="E853" s="4"/>
      <c r="F853" s="4"/>
    </row>
    <row r="854" spans="1:6" x14ac:dyDescent="0.25">
      <c r="A854" s="90"/>
      <c r="D854" s="4"/>
      <c r="E854" s="4"/>
      <c r="F854" s="4"/>
    </row>
    <row r="855" spans="1:6" x14ac:dyDescent="0.25">
      <c r="A855" s="90"/>
      <c r="D855" s="4"/>
      <c r="E855" s="4"/>
      <c r="F855" s="4"/>
    </row>
    <row r="856" spans="1:6" x14ac:dyDescent="0.25">
      <c r="A856" s="90"/>
      <c r="D856" s="4"/>
      <c r="E856" s="4"/>
      <c r="F856" s="4"/>
    </row>
    <row r="857" spans="1:6" x14ac:dyDescent="0.25">
      <c r="A857" s="90"/>
      <c r="D857" s="4"/>
      <c r="E857" s="4"/>
      <c r="F857" s="4"/>
    </row>
    <row r="858" spans="1:6" x14ac:dyDescent="0.25">
      <c r="A858" s="90"/>
      <c r="D858" s="4"/>
      <c r="E858" s="4"/>
      <c r="F858" s="4"/>
    </row>
    <row r="859" spans="1:6" x14ac:dyDescent="0.25">
      <c r="A859" s="90"/>
      <c r="D859" s="4"/>
      <c r="E859" s="4"/>
      <c r="F859" s="4"/>
    </row>
    <row r="860" spans="1:6" x14ac:dyDescent="0.25">
      <c r="A860" s="90"/>
      <c r="D860" s="4"/>
      <c r="E860" s="4"/>
      <c r="F860" s="4"/>
    </row>
    <row r="861" spans="1:6" x14ac:dyDescent="0.25">
      <c r="A861" s="90"/>
      <c r="D861" s="4"/>
      <c r="E861" s="4"/>
      <c r="F861" s="4"/>
    </row>
    <row r="862" spans="1:6" x14ac:dyDescent="0.25">
      <c r="A862" s="90"/>
      <c r="D862" s="4"/>
      <c r="E862" s="4"/>
      <c r="F862" s="4"/>
    </row>
    <row r="863" spans="1:6" x14ac:dyDescent="0.25">
      <c r="A863" s="90"/>
      <c r="D863" s="4"/>
      <c r="E863" s="4"/>
      <c r="F863" s="4"/>
    </row>
    <row r="864" spans="1:6" x14ac:dyDescent="0.25">
      <c r="A864" s="90"/>
      <c r="D864" s="4"/>
      <c r="E864" s="4"/>
      <c r="F864" s="4"/>
    </row>
    <row r="865" spans="1:6" x14ac:dyDescent="0.25">
      <c r="A865" s="90"/>
      <c r="D865" s="4"/>
      <c r="E865" s="4"/>
      <c r="F865" s="4"/>
    </row>
    <row r="866" spans="1:6" x14ac:dyDescent="0.25">
      <c r="A866" s="90"/>
      <c r="D866" s="4"/>
      <c r="E866" s="4"/>
      <c r="F866" s="4"/>
    </row>
    <row r="867" spans="1:6" x14ac:dyDescent="0.25">
      <c r="A867" s="90"/>
      <c r="D867" s="4"/>
      <c r="E867" s="4"/>
      <c r="F867" s="4"/>
    </row>
    <row r="868" spans="1:6" x14ac:dyDescent="0.25">
      <c r="A868" s="90"/>
      <c r="D868" s="4"/>
      <c r="E868" s="4"/>
      <c r="F868" s="4"/>
    </row>
    <row r="869" spans="1:6" x14ac:dyDescent="0.25">
      <c r="A869" s="90"/>
      <c r="D869" s="4"/>
      <c r="E869" s="4"/>
      <c r="F869" s="4"/>
    </row>
    <row r="870" spans="1:6" x14ac:dyDescent="0.25">
      <c r="A870" s="90"/>
      <c r="D870" s="4"/>
      <c r="E870" s="4"/>
      <c r="F870" s="4"/>
    </row>
    <row r="871" spans="1:6" x14ac:dyDescent="0.25">
      <c r="A871" s="90"/>
      <c r="D871" s="4"/>
      <c r="E871" s="4"/>
      <c r="F871" s="4"/>
    </row>
    <row r="872" spans="1:6" x14ac:dyDescent="0.25">
      <c r="A872" s="90"/>
      <c r="D872" s="4"/>
      <c r="E872" s="4"/>
      <c r="F872" s="4"/>
    </row>
    <row r="873" spans="1:6" x14ac:dyDescent="0.25">
      <c r="A873" s="90"/>
      <c r="D873" s="4"/>
      <c r="E873" s="4"/>
      <c r="F873" s="4"/>
    </row>
    <row r="874" spans="1:6" x14ac:dyDescent="0.25">
      <c r="A874" s="90"/>
      <c r="D874" s="4"/>
      <c r="E874" s="4"/>
      <c r="F874" s="4"/>
    </row>
    <row r="875" spans="1:6" x14ac:dyDescent="0.25">
      <c r="A875" s="90"/>
      <c r="D875" s="4"/>
      <c r="E875" s="4"/>
      <c r="F875" s="4"/>
    </row>
    <row r="876" spans="1:6" x14ac:dyDescent="0.25">
      <c r="A876" s="90"/>
      <c r="D876" s="4"/>
      <c r="E876" s="4"/>
      <c r="F876" s="4"/>
    </row>
    <row r="877" spans="1:6" x14ac:dyDescent="0.25">
      <c r="A877" s="90"/>
      <c r="D877" s="4"/>
      <c r="E877" s="4"/>
      <c r="F877" s="4"/>
    </row>
    <row r="878" spans="1:6" x14ac:dyDescent="0.25">
      <c r="A878" s="90"/>
      <c r="D878" s="4"/>
      <c r="E878" s="4"/>
      <c r="F878" s="4"/>
    </row>
    <row r="879" spans="1:6" x14ac:dyDescent="0.25">
      <c r="A879" s="90"/>
      <c r="D879" s="4"/>
      <c r="E879" s="4"/>
      <c r="F879" s="4"/>
    </row>
    <row r="880" spans="1:6" x14ac:dyDescent="0.25">
      <c r="A880" s="90"/>
      <c r="D880" s="4"/>
      <c r="E880" s="4"/>
      <c r="F880" s="4"/>
    </row>
    <row r="881" spans="1:6" x14ac:dyDescent="0.25">
      <c r="A881" s="90"/>
      <c r="D881" s="4"/>
      <c r="E881" s="4"/>
      <c r="F881" s="4"/>
    </row>
    <row r="882" spans="1:6" x14ac:dyDescent="0.25">
      <c r="A882" s="90"/>
      <c r="D882" s="4"/>
      <c r="E882" s="4"/>
      <c r="F882" s="4"/>
    </row>
    <row r="883" spans="1:6" x14ac:dyDescent="0.25">
      <c r="A883" s="90"/>
      <c r="D883" s="4"/>
      <c r="E883" s="4"/>
      <c r="F883" s="4"/>
    </row>
    <row r="884" spans="1:6" x14ac:dyDescent="0.25">
      <c r="A884" s="90"/>
      <c r="D884" s="4"/>
      <c r="E884" s="4"/>
      <c r="F884" s="4"/>
    </row>
    <row r="885" spans="1:6" x14ac:dyDescent="0.25">
      <c r="A885" s="90"/>
      <c r="D885" s="4"/>
      <c r="E885" s="4"/>
      <c r="F885" s="4"/>
    </row>
    <row r="886" spans="1:6" x14ac:dyDescent="0.25">
      <c r="A886" s="90"/>
      <c r="D886" s="4"/>
      <c r="E886" s="4"/>
      <c r="F886" s="4"/>
    </row>
    <row r="887" spans="1:6" x14ac:dyDescent="0.25">
      <c r="A887" s="90"/>
      <c r="D887" s="4"/>
      <c r="E887" s="4"/>
      <c r="F887" s="4"/>
    </row>
    <row r="888" spans="1:6" x14ac:dyDescent="0.25">
      <c r="A888" s="90"/>
      <c r="D888" s="4"/>
      <c r="E888" s="4"/>
      <c r="F888" s="4"/>
    </row>
    <row r="889" spans="1:6" x14ac:dyDescent="0.25">
      <c r="A889" s="90"/>
      <c r="D889" s="4"/>
      <c r="E889" s="4"/>
      <c r="F889" s="4"/>
    </row>
    <row r="890" spans="1:6" x14ac:dyDescent="0.25">
      <c r="A890" s="90"/>
      <c r="D890" s="4"/>
      <c r="E890" s="4"/>
      <c r="F890" s="4"/>
    </row>
    <row r="891" spans="1:6" x14ac:dyDescent="0.25">
      <c r="A891" s="90"/>
      <c r="D891" s="4"/>
      <c r="E891" s="4"/>
      <c r="F891" s="4"/>
    </row>
    <row r="892" spans="1:6" x14ac:dyDescent="0.25">
      <c r="A892" s="90"/>
      <c r="D892" s="4"/>
      <c r="E892" s="4"/>
      <c r="F892" s="4"/>
    </row>
    <row r="893" spans="1:6" x14ac:dyDescent="0.25">
      <c r="A893" s="90"/>
      <c r="D893" s="4"/>
      <c r="E893" s="4"/>
      <c r="F893" s="4"/>
    </row>
    <row r="894" spans="1:6" x14ac:dyDescent="0.25">
      <c r="A894" s="90"/>
      <c r="D894" s="4"/>
      <c r="E894" s="4"/>
      <c r="F894" s="4"/>
    </row>
    <row r="895" spans="1:6" x14ac:dyDescent="0.25">
      <c r="A895" s="90"/>
      <c r="D895" s="4"/>
      <c r="E895" s="4"/>
      <c r="F895" s="4"/>
    </row>
    <row r="896" spans="1:6" x14ac:dyDescent="0.25">
      <c r="A896" s="90"/>
      <c r="D896" s="4"/>
      <c r="E896" s="4"/>
      <c r="F896" s="4"/>
    </row>
    <row r="897" spans="1:6" x14ac:dyDescent="0.25">
      <c r="A897" s="90"/>
      <c r="D897" s="4"/>
      <c r="E897" s="4"/>
      <c r="F897" s="4"/>
    </row>
    <row r="898" spans="1:6" x14ac:dyDescent="0.25">
      <c r="A898" s="90"/>
      <c r="D898" s="4"/>
      <c r="E898" s="4"/>
      <c r="F898" s="4"/>
    </row>
    <row r="899" spans="1:6" x14ac:dyDescent="0.25">
      <c r="A899" s="90"/>
      <c r="D899" s="4"/>
      <c r="E899" s="4"/>
      <c r="F899" s="4"/>
    </row>
    <row r="900" spans="1:6" x14ac:dyDescent="0.25">
      <c r="A900" s="90"/>
      <c r="D900" s="4"/>
      <c r="E900" s="4"/>
      <c r="F900" s="4"/>
    </row>
    <row r="901" spans="1:6" x14ac:dyDescent="0.25">
      <c r="A901" s="90"/>
      <c r="D901" s="4"/>
      <c r="E901" s="4"/>
      <c r="F901" s="4"/>
    </row>
    <row r="902" spans="1:6" x14ac:dyDescent="0.25">
      <c r="A902" s="90"/>
      <c r="D902" s="4"/>
      <c r="E902" s="4"/>
      <c r="F902" s="4"/>
    </row>
    <row r="903" spans="1:6" x14ac:dyDescent="0.25">
      <c r="A903" s="90"/>
      <c r="D903" s="4"/>
      <c r="E903" s="4"/>
      <c r="F903" s="4"/>
    </row>
    <row r="904" spans="1:6" x14ac:dyDescent="0.25">
      <c r="A904" s="90"/>
      <c r="D904" s="4"/>
      <c r="E904" s="4"/>
      <c r="F904" s="4"/>
    </row>
    <row r="905" spans="1:6" x14ac:dyDescent="0.25">
      <c r="A905" s="90"/>
      <c r="D905" s="4"/>
      <c r="E905" s="4"/>
      <c r="F905" s="4"/>
    </row>
    <row r="906" spans="1:6" x14ac:dyDescent="0.25">
      <c r="A906" s="90"/>
      <c r="D906" s="4"/>
      <c r="E906" s="4"/>
      <c r="F906" s="4"/>
    </row>
    <row r="907" spans="1:6" x14ac:dyDescent="0.25">
      <c r="A907" s="90"/>
      <c r="D907" s="4"/>
      <c r="E907" s="4"/>
      <c r="F907" s="4"/>
    </row>
    <row r="908" spans="1:6" x14ac:dyDescent="0.25">
      <c r="A908" s="90"/>
      <c r="D908" s="4"/>
      <c r="E908" s="4"/>
      <c r="F908" s="4"/>
    </row>
    <row r="909" spans="1:6" x14ac:dyDescent="0.25">
      <c r="A909" s="90"/>
      <c r="D909" s="4"/>
      <c r="E909" s="4"/>
      <c r="F909" s="4"/>
    </row>
    <row r="910" spans="1:6" x14ac:dyDescent="0.25">
      <c r="A910" s="90"/>
      <c r="D910" s="4"/>
      <c r="E910" s="4"/>
      <c r="F910" s="4"/>
    </row>
    <row r="911" spans="1:6" x14ac:dyDescent="0.25">
      <c r="A911" s="90"/>
      <c r="D911" s="4"/>
      <c r="E911" s="4"/>
      <c r="F911" s="4"/>
    </row>
    <row r="912" spans="1:6" x14ac:dyDescent="0.25">
      <c r="A912" s="90"/>
      <c r="D912" s="4"/>
      <c r="E912" s="4"/>
      <c r="F912" s="4"/>
    </row>
    <row r="913" spans="1:6" x14ac:dyDescent="0.25">
      <c r="A913" s="90"/>
      <c r="D913" s="4"/>
      <c r="E913" s="4"/>
      <c r="F913" s="4"/>
    </row>
    <row r="914" spans="1:6" x14ac:dyDescent="0.25">
      <c r="A914" s="90"/>
      <c r="D914" s="4"/>
      <c r="E914" s="4"/>
      <c r="F914" s="4"/>
    </row>
    <row r="915" spans="1:6" x14ac:dyDescent="0.25">
      <c r="A915" s="90"/>
      <c r="D915" s="4"/>
      <c r="E915" s="4"/>
      <c r="F915" s="4"/>
    </row>
    <row r="916" spans="1:6" x14ac:dyDescent="0.25">
      <c r="A916" s="90"/>
      <c r="D916" s="4"/>
      <c r="E916" s="4"/>
      <c r="F916" s="4"/>
    </row>
    <row r="917" spans="1:6" x14ac:dyDescent="0.25">
      <c r="A917" s="90"/>
      <c r="D917" s="4"/>
      <c r="E917" s="4"/>
      <c r="F917" s="4"/>
    </row>
    <row r="918" spans="1:6" x14ac:dyDescent="0.25">
      <c r="A918" s="90"/>
      <c r="D918" s="4"/>
      <c r="E918" s="4"/>
      <c r="F918" s="4"/>
    </row>
    <row r="919" spans="1:6" x14ac:dyDescent="0.25">
      <c r="A919" s="90"/>
      <c r="D919" s="4"/>
      <c r="E919" s="4"/>
      <c r="F919" s="4"/>
    </row>
    <row r="920" spans="1:6" x14ac:dyDescent="0.25">
      <c r="A920" s="90"/>
      <c r="D920" s="4"/>
      <c r="E920" s="4"/>
      <c r="F920" s="4"/>
    </row>
    <row r="921" spans="1:6" x14ac:dyDescent="0.25">
      <c r="A921" s="90"/>
      <c r="D921" s="4"/>
      <c r="E921" s="4"/>
      <c r="F921" s="4"/>
    </row>
    <row r="922" spans="1:6" x14ac:dyDescent="0.25">
      <c r="A922" s="90"/>
      <c r="D922" s="4"/>
      <c r="E922" s="4"/>
      <c r="F922" s="4"/>
    </row>
    <row r="923" spans="1:6" x14ac:dyDescent="0.25">
      <c r="A923" s="90"/>
      <c r="D923" s="4"/>
      <c r="E923" s="4"/>
      <c r="F923" s="4"/>
    </row>
    <row r="924" spans="1:6" x14ac:dyDescent="0.25">
      <c r="A924" s="90"/>
      <c r="D924" s="4"/>
      <c r="E924" s="4"/>
      <c r="F924" s="4"/>
    </row>
    <row r="925" spans="1:6" x14ac:dyDescent="0.25">
      <c r="A925" s="90"/>
      <c r="D925" s="4"/>
      <c r="E925" s="4"/>
      <c r="F925" s="4"/>
    </row>
    <row r="926" spans="1:6" x14ac:dyDescent="0.25">
      <c r="A926" s="90"/>
      <c r="D926" s="4"/>
      <c r="E926" s="4"/>
      <c r="F926" s="4"/>
    </row>
    <row r="927" spans="1:6" x14ac:dyDescent="0.25">
      <c r="A927" s="90"/>
      <c r="D927" s="4"/>
      <c r="E927" s="4"/>
      <c r="F927" s="4"/>
    </row>
    <row r="928" spans="1:6" x14ac:dyDescent="0.25">
      <c r="A928" s="90"/>
      <c r="D928" s="4"/>
      <c r="E928" s="4"/>
      <c r="F928" s="4"/>
    </row>
    <row r="929" spans="1:6" x14ac:dyDescent="0.25">
      <c r="A929" s="90"/>
      <c r="D929" s="4"/>
      <c r="E929" s="4"/>
      <c r="F929" s="4"/>
    </row>
    <row r="930" spans="1:6" x14ac:dyDescent="0.25">
      <c r="A930" s="90"/>
      <c r="D930" s="4"/>
      <c r="E930" s="4"/>
      <c r="F930" s="4"/>
    </row>
    <row r="931" spans="1:6" x14ac:dyDescent="0.25">
      <c r="A931" s="90"/>
      <c r="D931" s="4"/>
      <c r="E931" s="4"/>
      <c r="F931" s="4"/>
    </row>
    <row r="932" spans="1:6" x14ac:dyDescent="0.25">
      <c r="A932" s="90"/>
      <c r="D932" s="4"/>
      <c r="E932" s="4"/>
      <c r="F932" s="4"/>
    </row>
    <row r="933" spans="1:6" x14ac:dyDescent="0.25">
      <c r="A933" s="90"/>
      <c r="D933" s="4"/>
      <c r="E933" s="4"/>
      <c r="F933" s="4"/>
    </row>
    <row r="934" spans="1:6" x14ac:dyDescent="0.25">
      <c r="A934" s="90"/>
      <c r="D934" s="4"/>
      <c r="E934" s="4"/>
      <c r="F934" s="4"/>
    </row>
    <row r="935" spans="1:6" x14ac:dyDescent="0.25">
      <c r="A935" s="90"/>
      <c r="D935" s="4"/>
      <c r="E935" s="4"/>
      <c r="F935" s="4"/>
    </row>
    <row r="936" spans="1:6" x14ac:dyDescent="0.25">
      <c r="A936" s="90"/>
      <c r="D936" s="4"/>
      <c r="E936" s="4"/>
      <c r="F936" s="4"/>
    </row>
    <row r="937" spans="1:6" x14ac:dyDescent="0.25">
      <c r="A937" s="90"/>
      <c r="D937" s="4"/>
      <c r="E937" s="4"/>
      <c r="F937" s="4"/>
    </row>
    <row r="938" spans="1:6" x14ac:dyDescent="0.25">
      <c r="A938" s="90"/>
      <c r="D938" s="4"/>
      <c r="E938" s="4"/>
      <c r="F938" s="4"/>
    </row>
    <row r="939" spans="1:6" x14ac:dyDescent="0.25">
      <c r="A939" s="90"/>
      <c r="D939" s="4"/>
      <c r="E939" s="4"/>
      <c r="F939" s="4"/>
    </row>
    <row r="940" spans="1:6" x14ac:dyDescent="0.25">
      <c r="A940" s="90"/>
      <c r="D940" s="4"/>
      <c r="E940" s="4"/>
      <c r="F940" s="4"/>
    </row>
    <row r="941" spans="1:6" x14ac:dyDescent="0.25">
      <c r="A941" s="90"/>
      <c r="D941" s="4"/>
      <c r="E941" s="4"/>
      <c r="F941" s="4"/>
    </row>
    <row r="942" spans="1:6" x14ac:dyDescent="0.25">
      <c r="A942" s="90"/>
      <c r="D942" s="4"/>
      <c r="E942" s="4"/>
      <c r="F942" s="4"/>
    </row>
    <row r="943" spans="1:6" x14ac:dyDescent="0.25">
      <c r="A943" s="90"/>
      <c r="D943" s="4"/>
      <c r="E943" s="4"/>
      <c r="F943" s="4"/>
    </row>
    <row r="944" spans="1:6" x14ac:dyDescent="0.25">
      <c r="A944" s="90"/>
      <c r="D944" s="4"/>
      <c r="E944" s="4"/>
      <c r="F944" s="4"/>
    </row>
    <row r="945" spans="1:6" x14ac:dyDescent="0.25">
      <c r="A945" s="90"/>
      <c r="D945" s="4"/>
      <c r="E945" s="4"/>
      <c r="F945" s="4"/>
    </row>
    <row r="946" spans="1:6" x14ac:dyDescent="0.25">
      <c r="A946" s="90"/>
      <c r="D946" s="4"/>
      <c r="E946" s="4"/>
      <c r="F946" s="4"/>
    </row>
    <row r="947" spans="1:6" x14ac:dyDescent="0.25">
      <c r="A947" s="90"/>
      <c r="D947" s="4"/>
      <c r="E947" s="4"/>
      <c r="F947" s="4"/>
    </row>
    <row r="948" spans="1:6" x14ac:dyDescent="0.25">
      <c r="A948" s="90"/>
      <c r="D948" s="4"/>
      <c r="E948" s="4"/>
      <c r="F948" s="4"/>
    </row>
    <row r="949" spans="1:6" x14ac:dyDescent="0.25">
      <c r="A949" s="90"/>
      <c r="D949" s="4"/>
      <c r="E949" s="4"/>
      <c r="F949" s="4"/>
    </row>
    <row r="950" spans="1:6" x14ac:dyDescent="0.25">
      <c r="A950" s="90"/>
      <c r="D950" s="4"/>
      <c r="E950" s="4"/>
      <c r="F950" s="4"/>
    </row>
    <row r="951" spans="1:6" x14ac:dyDescent="0.25">
      <c r="A951" s="90"/>
      <c r="D951" s="4"/>
      <c r="E951" s="4"/>
      <c r="F951" s="4"/>
    </row>
    <row r="952" spans="1:6" x14ac:dyDescent="0.25">
      <c r="A952" s="90"/>
      <c r="D952" s="4"/>
      <c r="E952" s="4"/>
      <c r="F952" s="4"/>
    </row>
    <row r="953" spans="1:6" x14ac:dyDescent="0.25">
      <c r="A953" s="90"/>
      <c r="D953" s="4"/>
      <c r="E953" s="4"/>
      <c r="F953" s="4"/>
    </row>
    <row r="954" spans="1:6" x14ac:dyDescent="0.25">
      <c r="A954" s="90"/>
      <c r="D954" s="4"/>
      <c r="E954" s="4"/>
      <c r="F954" s="4"/>
    </row>
    <row r="955" spans="1:6" x14ac:dyDescent="0.25">
      <c r="A955" s="90"/>
      <c r="D955" s="4"/>
      <c r="E955" s="4"/>
      <c r="F955" s="4"/>
    </row>
    <row r="956" spans="1:6" x14ac:dyDescent="0.25">
      <c r="A956" s="90"/>
      <c r="D956" s="4"/>
      <c r="E956" s="4"/>
      <c r="F956" s="4"/>
    </row>
    <row r="957" spans="1:6" x14ac:dyDescent="0.25">
      <c r="A957" s="90"/>
      <c r="D957" s="4"/>
      <c r="E957" s="4"/>
      <c r="F957" s="4"/>
    </row>
    <row r="958" spans="1:6" x14ac:dyDescent="0.25">
      <c r="A958" s="90"/>
      <c r="D958" s="4"/>
      <c r="E958" s="4"/>
      <c r="F958" s="4"/>
    </row>
    <row r="959" spans="1:6" x14ac:dyDescent="0.25">
      <c r="A959" s="90"/>
      <c r="D959" s="4"/>
      <c r="E959" s="4"/>
      <c r="F959" s="4"/>
    </row>
    <row r="960" spans="1:6" x14ac:dyDescent="0.25">
      <c r="A960" s="90"/>
      <c r="D960" s="4"/>
      <c r="E960" s="4"/>
      <c r="F960" s="4"/>
    </row>
    <row r="961" spans="1:6" x14ac:dyDescent="0.25">
      <c r="A961" s="90"/>
      <c r="D961" s="4"/>
      <c r="E961" s="4"/>
      <c r="F961" s="4"/>
    </row>
    <row r="962" spans="1:6" x14ac:dyDescent="0.25">
      <c r="A962" s="90"/>
      <c r="D962" s="4"/>
      <c r="E962" s="4"/>
      <c r="F962" s="4"/>
    </row>
    <row r="963" spans="1:6" x14ac:dyDescent="0.25">
      <c r="A963" s="90"/>
      <c r="D963" s="4"/>
      <c r="E963" s="4"/>
      <c r="F963" s="4"/>
    </row>
    <row r="964" spans="1:6" x14ac:dyDescent="0.25">
      <c r="A964" s="90"/>
      <c r="D964" s="4"/>
      <c r="E964" s="4"/>
      <c r="F964" s="4"/>
    </row>
    <row r="965" spans="1:6" x14ac:dyDescent="0.25">
      <c r="A965" s="90"/>
      <c r="D965" s="4"/>
      <c r="E965" s="4"/>
      <c r="F965" s="4"/>
    </row>
    <row r="966" spans="1:6" x14ac:dyDescent="0.25">
      <c r="A966" s="90"/>
      <c r="D966" s="4"/>
      <c r="E966" s="4"/>
      <c r="F966" s="4"/>
    </row>
    <row r="967" spans="1:6" x14ac:dyDescent="0.25">
      <c r="A967" s="90"/>
      <c r="D967" s="4"/>
      <c r="E967" s="4"/>
      <c r="F967" s="4"/>
    </row>
    <row r="968" spans="1:6" x14ac:dyDescent="0.25">
      <c r="A968" s="90"/>
      <c r="D968" s="4"/>
      <c r="E968" s="4"/>
      <c r="F968" s="4"/>
    </row>
    <row r="969" spans="1:6" x14ac:dyDescent="0.25">
      <c r="A969" s="90"/>
      <c r="D969" s="4"/>
      <c r="E969" s="4"/>
      <c r="F969" s="4"/>
    </row>
    <row r="970" spans="1:6" x14ac:dyDescent="0.25">
      <c r="A970" s="90"/>
      <c r="D970" s="4"/>
      <c r="E970" s="4"/>
      <c r="F970" s="4"/>
    </row>
    <row r="971" spans="1:6" x14ac:dyDescent="0.25">
      <c r="A971" s="90"/>
      <c r="D971" s="4"/>
      <c r="E971" s="4"/>
      <c r="F971" s="4"/>
    </row>
    <row r="972" spans="1:6" x14ac:dyDescent="0.25">
      <c r="A972" s="90"/>
      <c r="D972" s="4"/>
      <c r="E972" s="4"/>
      <c r="F972" s="4"/>
    </row>
    <row r="973" spans="1:6" x14ac:dyDescent="0.25">
      <c r="A973" s="90"/>
      <c r="D973" s="4"/>
      <c r="E973" s="4"/>
      <c r="F973" s="4"/>
    </row>
    <row r="974" spans="1:6" x14ac:dyDescent="0.25">
      <c r="A974" s="90"/>
      <c r="D974" s="4"/>
      <c r="E974" s="4"/>
      <c r="F974" s="4"/>
    </row>
    <row r="975" spans="1:6" x14ac:dyDescent="0.25">
      <c r="A975" s="90"/>
      <c r="D975" s="4"/>
      <c r="E975" s="4"/>
      <c r="F975" s="4"/>
    </row>
    <row r="976" spans="1:6" x14ac:dyDescent="0.25">
      <c r="A976" s="90"/>
      <c r="D976" s="4"/>
      <c r="E976" s="4"/>
      <c r="F976" s="4"/>
    </row>
    <row r="977" spans="1:6" x14ac:dyDescent="0.25">
      <c r="A977" s="90"/>
      <c r="D977" s="4"/>
      <c r="E977" s="4"/>
      <c r="F977" s="4"/>
    </row>
    <row r="978" spans="1:6" x14ac:dyDescent="0.25">
      <c r="A978" s="90"/>
      <c r="D978" s="4"/>
      <c r="E978" s="4"/>
      <c r="F978" s="4"/>
    </row>
    <row r="979" spans="1:6" x14ac:dyDescent="0.25">
      <c r="A979" s="90"/>
      <c r="D979" s="4"/>
      <c r="E979" s="4"/>
      <c r="F979" s="4"/>
    </row>
    <row r="980" spans="1:6" x14ac:dyDescent="0.25">
      <c r="A980" s="90"/>
      <c r="D980" s="4"/>
      <c r="E980" s="4"/>
      <c r="F980" s="4"/>
    </row>
    <row r="981" spans="1:6" x14ac:dyDescent="0.25">
      <c r="A981" s="90"/>
      <c r="D981" s="4"/>
      <c r="E981" s="4"/>
      <c r="F981" s="4"/>
    </row>
    <row r="982" spans="1:6" x14ac:dyDescent="0.25">
      <c r="A982" s="90"/>
      <c r="D982" s="4"/>
      <c r="E982" s="4"/>
      <c r="F982" s="4"/>
    </row>
    <row r="983" spans="1:6" x14ac:dyDescent="0.25">
      <c r="A983" s="90"/>
      <c r="D983" s="4"/>
      <c r="E983" s="4"/>
      <c r="F983" s="4"/>
    </row>
    <row r="984" spans="1:6" x14ac:dyDescent="0.25">
      <c r="A984" s="90"/>
      <c r="D984" s="4"/>
      <c r="E984" s="4"/>
      <c r="F984" s="4"/>
    </row>
    <row r="985" spans="1:6" x14ac:dyDescent="0.25">
      <c r="A985" s="90"/>
      <c r="D985" s="4"/>
      <c r="E985" s="4"/>
      <c r="F985" s="4"/>
    </row>
    <row r="986" spans="1:6" x14ac:dyDescent="0.25">
      <c r="A986" s="90"/>
      <c r="D986" s="4"/>
      <c r="E986" s="4"/>
      <c r="F986" s="4"/>
    </row>
    <row r="987" spans="1:6" x14ac:dyDescent="0.25">
      <c r="A987" s="90"/>
      <c r="D987" s="4"/>
      <c r="E987" s="4"/>
      <c r="F987" s="4"/>
    </row>
    <row r="988" spans="1:6" x14ac:dyDescent="0.25">
      <c r="A988" s="90"/>
      <c r="D988" s="4"/>
      <c r="E988" s="4"/>
      <c r="F988" s="4"/>
    </row>
    <row r="989" spans="1:6" x14ac:dyDescent="0.25">
      <c r="A989" s="90"/>
      <c r="D989" s="4"/>
      <c r="E989" s="4"/>
      <c r="F989" s="4"/>
    </row>
    <row r="990" spans="1:6" x14ac:dyDescent="0.25">
      <c r="A990" s="90"/>
      <c r="D990" s="4"/>
      <c r="E990" s="4"/>
      <c r="F990" s="4"/>
    </row>
    <row r="991" spans="1:6" x14ac:dyDescent="0.25">
      <c r="A991" s="90"/>
      <c r="D991" s="4"/>
      <c r="E991" s="4"/>
      <c r="F991" s="4"/>
    </row>
    <row r="992" spans="1:6" x14ac:dyDescent="0.25">
      <c r="A992" s="90"/>
      <c r="D992" s="4"/>
      <c r="E992" s="4"/>
      <c r="F992" s="4"/>
    </row>
    <row r="993" spans="1:6" x14ac:dyDescent="0.25">
      <c r="A993" s="90"/>
      <c r="D993" s="4"/>
      <c r="E993" s="4"/>
      <c r="F993" s="4"/>
    </row>
    <row r="994" spans="1:6" x14ac:dyDescent="0.25">
      <c r="A994" s="90"/>
      <c r="D994" s="4"/>
      <c r="E994" s="4"/>
      <c r="F994" s="4"/>
    </row>
    <row r="995" spans="1:6" x14ac:dyDescent="0.25">
      <c r="A995" s="90"/>
      <c r="D995" s="4"/>
      <c r="E995" s="4"/>
      <c r="F995" s="4"/>
    </row>
    <row r="996" spans="1:6" x14ac:dyDescent="0.25">
      <c r="A996" s="90"/>
      <c r="D996" s="4"/>
      <c r="E996" s="4"/>
      <c r="F996" s="4"/>
    </row>
    <row r="997" spans="1:6" x14ac:dyDescent="0.25">
      <c r="A997" s="90"/>
      <c r="D997" s="4"/>
      <c r="E997" s="4"/>
      <c r="F997" s="4"/>
    </row>
    <row r="998" spans="1:6" x14ac:dyDescent="0.25">
      <c r="A998" s="90"/>
      <c r="D998" s="4"/>
      <c r="E998" s="4"/>
      <c r="F998" s="4"/>
    </row>
    <row r="999" spans="1:6" x14ac:dyDescent="0.25">
      <c r="A999" s="90"/>
      <c r="D999" s="4"/>
      <c r="E999" s="4"/>
      <c r="F999" s="4"/>
    </row>
    <row r="1000" spans="1:6" x14ac:dyDescent="0.25">
      <c r="A1000" s="90"/>
      <c r="D1000" s="4"/>
      <c r="E1000" s="4"/>
      <c r="F1000" s="4"/>
    </row>
    <row r="1001" spans="1:6" x14ac:dyDescent="0.25">
      <c r="A1001" s="90"/>
      <c r="D1001" s="4"/>
      <c r="E1001" s="4"/>
      <c r="F1001" s="4"/>
    </row>
    <row r="1002" spans="1:6" x14ac:dyDescent="0.25">
      <c r="A1002" s="90"/>
      <c r="D1002" s="4"/>
      <c r="E1002" s="4"/>
      <c r="F1002" s="4"/>
    </row>
    <row r="1003" spans="1:6" x14ac:dyDescent="0.25">
      <c r="A1003" s="90"/>
      <c r="D1003" s="4"/>
      <c r="E1003" s="4"/>
      <c r="F1003" s="4"/>
    </row>
    <row r="1004" spans="1:6" x14ac:dyDescent="0.25">
      <c r="A1004" s="90"/>
      <c r="D1004" s="4"/>
      <c r="E1004" s="4"/>
      <c r="F1004" s="4"/>
    </row>
    <row r="1005" spans="1:6" x14ac:dyDescent="0.25">
      <c r="A1005" s="90"/>
      <c r="D1005" s="4"/>
      <c r="E1005" s="4"/>
      <c r="F1005" s="4"/>
    </row>
    <row r="1006" spans="1:6" x14ac:dyDescent="0.25">
      <c r="A1006" s="90"/>
      <c r="D1006" s="4"/>
      <c r="E1006" s="4"/>
      <c r="F1006" s="4"/>
    </row>
    <row r="1007" spans="1:6" x14ac:dyDescent="0.25">
      <c r="A1007" s="90"/>
      <c r="D1007" s="4"/>
      <c r="E1007" s="4"/>
      <c r="F1007" s="4"/>
    </row>
    <row r="1008" spans="1:6" x14ac:dyDescent="0.25">
      <c r="A1008" s="90"/>
      <c r="D1008" s="4"/>
      <c r="E1008" s="4"/>
      <c r="F1008" s="4"/>
    </row>
    <row r="1009" spans="1:6" x14ac:dyDescent="0.25">
      <c r="A1009" s="90"/>
      <c r="D1009" s="4"/>
      <c r="E1009" s="4"/>
      <c r="F1009" s="4"/>
    </row>
    <row r="1010" spans="1:6" x14ac:dyDescent="0.25">
      <c r="A1010" s="90"/>
      <c r="D1010" s="4"/>
      <c r="E1010" s="4"/>
      <c r="F1010" s="4"/>
    </row>
    <row r="1011" spans="1:6" x14ac:dyDescent="0.25">
      <c r="A1011" s="90"/>
      <c r="D1011" s="4"/>
      <c r="E1011" s="4"/>
      <c r="F1011" s="4"/>
    </row>
    <row r="1012" spans="1:6" x14ac:dyDescent="0.25">
      <c r="A1012" s="90"/>
      <c r="D1012" s="4"/>
      <c r="E1012" s="4"/>
      <c r="F1012" s="4"/>
    </row>
    <row r="1013" spans="1:6" x14ac:dyDescent="0.25">
      <c r="A1013" s="90"/>
      <c r="D1013" s="4"/>
      <c r="E1013" s="4"/>
      <c r="F1013" s="4"/>
    </row>
    <row r="1014" spans="1:6" x14ac:dyDescent="0.25">
      <c r="A1014" s="90"/>
      <c r="D1014" s="4"/>
      <c r="E1014" s="4"/>
      <c r="F1014" s="4"/>
    </row>
    <row r="1015" spans="1:6" x14ac:dyDescent="0.25">
      <c r="A1015" s="90"/>
      <c r="D1015" s="4"/>
      <c r="E1015" s="4"/>
      <c r="F1015" s="4"/>
    </row>
    <row r="1016" spans="1:6" x14ac:dyDescent="0.25">
      <c r="A1016" s="90"/>
      <c r="D1016" s="4"/>
      <c r="E1016" s="4"/>
      <c r="F1016" s="4"/>
    </row>
    <row r="1017" spans="1:6" x14ac:dyDescent="0.25">
      <c r="A1017" s="90"/>
      <c r="D1017" s="4"/>
      <c r="E1017" s="4"/>
      <c r="F1017" s="4"/>
    </row>
    <row r="1018" spans="1:6" x14ac:dyDescent="0.25">
      <c r="A1018" s="90"/>
      <c r="D1018" s="4"/>
      <c r="E1018" s="4"/>
      <c r="F1018" s="4"/>
    </row>
    <row r="1019" spans="1:6" x14ac:dyDescent="0.25">
      <c r="A1019" s="90"/>
      <c r="D1019" s="4"/>
      <c r="E1019" s="4"/>
      <c r="F1019" s="4"/>
    </row>
    <row r="1020" spans="1:6" x14ac:dyDescent="0.25">
      <c r="A1020" s="90"/>
      <c r="D1020" s="4"/>
      <c r="E1020" s="4"/>
      <c r="F1020" s="4"/>
    </row>
    <row r="1021" spans="1:6" x14ac:dyDescent="0.25">
      <c r="A1021" s="90"/>
      <c r="D1021" s="4"/>
      <c r="E1021" s="4"/>
      <c r="F1021" s="4"/>
    </row>
    <row r="1022" spans="1:6" x14ac:dyDescent="0.25">
      <c r="A1022" s="90"/>
      <c r="D1022" s="4"/>
      <c r="E1022" s="4"/>
      <c r="F1022" s="4"/>
    </row>
    <row r="1023" spans="1:6" x14ac:dyDescent="0.25">
      <c r="A1023" s="90"/>
      <c r="D1023" s="4"/>
      <c r="E1023" s="4"/>
      <c r="F1023" s="4"/>
    </row>
    <row r="1024" spans="1:6" x14ac:dyDescent="0.25">
      <c r="A1024" s="90"/>
      <c r="D1024" s="4"/>
      <c r="E1024" s="4"/>
      <c r="F1024" s="4"/>
    </row>
    <row r="1025" spans="1:6" x14ac:dyDescent="0.25">
      <c r="A1025" s="90"/>
      <c r="D1025" s="4"/>
      <c r="E1025" s="4"/>
      <c r="F1025" s="4"/>
    </row>
    <row r="1026" spans="1:6" x14ac:dyDescent="0.25">
      <c r="A1026" s="90"/>
      <c r="D1026" s="4"/>
      <c r="E1026" s="4"/>
      <c r="F1026" s="4"/>
    </row>
    <row r="1027" spans="1:6" x14ac:dyDescent="0.25">
      <c r="A1027" s="90"/>
      <c r="D1027" s="4"/>
      <c r="E1027" s="4"/>
      <c r="F1027" s="4"/>
    </row>
    <row r="1028" spans="1:6" x14ac:dyDescent="0.25">
      <c r="A1028" s="90"/>
      <c r="D1028" s="4"/>
      <c r="E1028" s="4"/>
      <c r="F1028" s="4"/>
    </row>
    <row r="1029" spans="1:6" x14ac:dyDescent="0.25">
      <c r="A1029" s="90"/>
      <c r="D1029" s="4"/>
      <c r="E1029" s="4"/>
      <c r="F1029" s="4"/>
    </row>
    <row r="1030" spans="1:6" x14ac:dyDescent="0.25">
      <c r="A1030" s="90"/>
      <c r="D1030" s="4"/>
      <c r="E1030" s="4"/>
      <c r="F1030" s="4"/>
    </row>
    <row r="1031" spans="1:6" x14ac:dyDescent="0.25">
      <c r="A1031" s="90"/>
      <c r="D1031" s="4"/>
      <c r="E1031" s="4"/>
      <c r="F1031" s="4"/>
    </row>
    <row r="1032" spans="1:6" x14ac:dyDescent="0.25">
      <c r="A1032" s="90"/>
      <c r="D1032" s="4"/>
      <c r="E1032" s="4"/>
      <c r="F1032" s="4"/>
    </row>
    <row r="1033" spans="1:6" x14ac:dyDescent="0.25">
      <c r="A1033" s="90"/>
      <c r="D1033" s="4"/>
      <c r="E1033" s="4"/>
      <c r="F1033" s="4"/>
    </row>
    <row r="1034" spans="1:6" x14ac:dyDescent="0.25">
      <c r="A1034" s="90"/>
      <c r="D1034" s="4"/>
      <c r="E1034" s="4"/>
      <c r="F1034" s="4"/>
    </row>
    <row r="1035" spans="1:6" x14ac:dyDescent="0.25">
      <c r="A1035" s="90"/>
      <c r="D1035" s="4"/>
      <c r="E1035" s="4"/>
      <c r="F1035" s="4"/>
    </row>
    <row r="1036" spans="1:6" x14ac:dyDescent="0.25">
      <c r="A1036" s="90"/>
      <c r="D1036" s="4"/>
      <c r="E1036" s="4"/>
      <c r="F1036" s="4"/>
    </row>
    <row r="1037" spans="1:6" x14ac:dyDescent="0.25">
      <c r="A1037" s="90"/>
      <c r="D1037" s="4"/>
      <c r="E1037" s="4"/>
      <c r="F1037" s="4"/>
    </row>
    <row r="1038" spans="1:6" x14ac:dyDescent="0.25">
      <c r="A1038" s="90"/>
      <c r="D1038" s="4"/>
      <c r="E1038" s="4"/>
      <c r="F1038" s="4"/>
    </row>
    <row r="1039" spans="1:6" x14ac:dyDescent="0.25">
      <c r="A1039" s="90"/>
      <c r="D1039" s="4"/>
      <c r="E1039" s="4"/>
      <c r="F1039" s="4"/>
    </row>
    <row r="1040" spans="1:6" x14ac:dyDescent="0.25">
      <c r="A1040" s="90"/>
      <c r="D1040" s="4"/>
      <c r="E1040" s="4"/>
      <c r="F1040" s="4"/>
    </row>
    <row r="1041" spans="1:6" x14ac:dyDescent="0.25">
      <c r="A1041" s="90"/>
      <c r="D1041" s="4"/>
      <c r="E1041" s="4"/>
      <c r="F1041" s="4"/>
    </row>
    <row r="1042" spans="1:6" x14ac:dyDescent="0.25">
      <c r="A1042" s="90"/>
      <c r="D1042" s="4"/>
      <c r="E1042" s="4"/>
      <c r="F1042" s="4"/>
    </row>
    <row r="1043" spans="1:6" x14ac:dyDescent="0.25">
      <c r="A1043" s="90"/>
      <c r="D1043" s="4"/>
      <c r="E1043" s="4"/>
      <c r="F1043" s="4"/>
    </row>
    <row r="1044" spans="1:6" x14ac:dyDescent="0.25">
      <c r="A1044" s="90"/>
      <c r="D1044" s="4"/>
      <c r="E1044" s="4"/>
      <c r="F1044" s="4"/>
    </row>
    <row r="1045" spans="1:6" x14ac:dyDescent="0.25">
      <c r="A1045" s="90"/>
      <c r="D1045" s="4"/>
      <c r="E1045" s="4"/>
      <c r="F1045" s="4"/>
    </row>
    <row r="1046" spans="1:6" x14ac:dyDescent="0.25">
      <c r="A1046" s="90"/>
      <c r="D1046" s="4"/>
      <c r="E1046" s="4"/>
      <c r="F1046" s="4"/>
    </row>
    <row r="1047" spans="1:6" x14ac:dyDescent="0.25">
      <c r="A1047" s="90"/>
      <c r="D1047" s="4"/>
      <c r="E1047" s="4"/>
      <c r="F1047" s="4"/>
    </row>
    <row r="1048" spans="1:6" x14ac:dyDescent="0.25">
      <c r="A1048" s="90"/>
      <c r="D1048" s="4"/>
      <c r="E1048" s="4"/>
      <c r="F1048" s="4"/>
    </row>
    <row r="1049" spans="1:6" x14ac:dyDescent="0.25">
      <c r="A1049" s="90"/>
      <c r="D1049" s="4"/>
      <c r="E1049" s="4"/>
      <c r="F1049" s="4"/>
    </row>
    <row r="1050" spans="1:6" x14ac:dyDescent="0.25">
      <c r="A1050" s="90"/>
      <c r="D1050" s="4"/>
      <c r="E1050" s="4"/>
      <c r="F1050" s="4"/>
    </row>
    <row r="1051" spans="1:6" x14ac:dyDescent="0.25">
      <c r="A1051" s="90"/>
      <c r="D1051" s="4"/>
      <c r="E1051" s="4"/>
      <c r="F1051" s="4"/>
    </row>
    <row r="1052" spans="1:6" x14ac:dyDescent="0.25">
      <c r="A1052" s="90"/>
      <c r="D1052" s="4"/>
      <c r="E1052" s="4"/>
      <c r="F1052" s="4"/>
    </row>
    <row r="1053" spans="1:6" x14ac:dyDescent="0.25">
      <c r="A1053" s="90"/>
      <c r="D1053" s="4"/>
      <c r="E1053" s="4"/>
      <c r="F1053" s="4"/>
    </row>
    <row r="1054" spans="1:6" x14ac:dyDescent="0.25">
      <c r="A1054" s="90"/>
      <c r="D1054" s="4"/>
      <c r="E1054" s="4"/>
      <c r="F1054" s="4"/>
    </row>
    <row r="1055" spans="1:6" x14ac:dyDescent="0.25">
      <c r="A1055" s="90"/>
      <c r="D1055" s="4"/>
      <c r="E1055" s="4"/>
      <c r="F1055" s="4"/>
    </row>
    <row r="1056" spans="1:6" x14ac:dyDescent="0.25">
      <c r="A1056" s="90"/>
      <c r="D1056" s="4"/>
      <c r="E1056" s="4"/>
      <c r="F1056" s="4"/>
    </row>
    <row r="1057" spans="1:6" x14ac:dyDescent="0.25">
      <c r="A1057" s="90"/>
      <c r="D1057" s="4"/>
      <c r="E1057" s="4"/>
      <c r="F1057" s="4"/>
    </row>
    <row r="1058" spans="1:6" x14ac:dyDescent="0.25">
      <c r="A1058" s="90"/>
      <c r="D1058" s="4"/>
      <c r="E1058" s="4"/>
      <c r="F1058" s="4"/>
    </row>
    <row r="1059" spans="1:6" x14ac:dyDescent="0.25">
      <c r="A1059" s="90"/>
      <c r="D1059" s="4"/>
      <c r="E1059" s="4"/>
      <c r="F1059" s="4"/>
    </row>
    <row r="1060" spans="1:6" x14ac:dyDescent="0.25">
      <c r="A1060" s="90"/>
      <c r="D1060" s="4"/>
      <c r="E1060" s="4"/>
      <c r="F1060" s="4"/>
    </row>
    <row r="1061" spans="1:6" x14ac:dyDescent="0.25">
      <c r="A1061" s="90"/>
      <c r="D1061" s="4"/>
      <c r="E1061" s="4"/>
      <c r="F1061" s="4"/>
    </row>
    <row r="1062" spans="1:6" x14ac:dyDescent="0.25">
      <c r="A1062" s="90"/>
      <c r="D1062" s="4"/>
      <c r="E1062" s="4"/>
      <c r="F1062" s="4"/>
    </row>
    <row r="1063" spans="1:6" x14ac:dyDescent="0.25">
      <c r="A1063" s="90"/>
      <c r="D1063" s="4"/>
      <c r="E1063" s="4"/>
      <c r="F1063" s="4"/>
    </row>
    <row r="1064" spans="1:6" x14ac:dyDescent="0.25">
      <c r="A1064" s="90"/>
      <c r="D1064" s="4"/>
      <c r="E1064" s="4"/>
      <c r="F1064" s="4"/>
    </row>
    <row r="1065" spans="1:6" x14ac:dyDescent="0.25">
      <c r="A1065" s="90"/>
      <c r="D1065" s="4"/>
      <c r="E1065" s="4"/>
      <c r="F1065" s="4"/>
    </row>
    <row r="1066" spans="1:6" x14ac:dyDescent="0.25">
      <c r="A1066" s="90"/>
      <c r="D1066" s="4"/>
      <c r="E1066" s="4"/>
      <c r="F1066" s="4"/>
    </row>
    <row r="1067" spans="1:6" x14ac:dyDescent="0.25">
      <c r="A1067" s="90"/>
      <c r="D1067" s="4"/>
      <c r="E1067" s="4"/>
      <c r="F1067" s="4"/>
    </row>
    <row r="1068" spans="1:6" x14ac:dyDescent="0.25">
      <c r="A1068" s="90"/>
      <c r="D1068" s="4"/>
      <c r="E1068" s="4"/>
      <c r="F1068" s="4"/>
    </row>
    <row r="1069" spans="1:6" x14ac:dyDescent="0.25">
      <c r="A1069" s="90"/>
      <c r="D1069" s="4"/>
      <c r="E1069" s="4"/>
      <c r="F1069" s="4"/>
    </row>
    <row r="1070" spans="1:6" x14ac:dyDescent="0.25">
      <c r="A1070" s="90"/>
      <c r="D1070" s="4"/>
      <c r="E1070" s="4"/>
      <c r="F1070" s="4"/>
    </row>
    <row r="1071" spans="1:6" x14ac:dyDescent="0.25">
      <c r="A1071" s="90"/>
      <c r="D1071" s="4"/>
      <c r="E1071" s="4"/>
      <c r="F1071" s="4"/>
    </row>
    <row r="1072" spans="1:6" x14ac:dyDescent="0.25">
      <c r="A1072" s="90"/>
      <c r="D1072" s="4"/>
      <c r="E1072" s="4"/>
      <c r="F1072" s="4"/>
    </row>
    <row r="1073" spans="1:6" x14ac:dyDescent="0.25">
      <c r="A1073" s="90"/>
      <c r="D1073" s="4"/>
      <c r="E1073" s="4"/>
      <c r="F1073" s="4"/>
    </row>
    <row r="1074" spans="1:6" x14ac:dyDescent="0.25">
      <c r="A1074" s="90"/>
      <c r="D1074" s="4"/>
      <c r="E1074" s="4"/>
      <c r="F1074" s="4"/>
    </row>
    <row r="1075" spans="1:6" x14ac:dyDescent="0.25">
      <c r="A1075" s="90"/>
      <c r="D1075" s="4"/>
      <c r="E1075" s="4"/>
      <c r="F1075" s="4"/>
    </row>
    <row r="1076" spans="1:6" x14ac:dyDescent="0.25">
      <c r="A1076" s="90"/>
      <c r="D1076" s="4"/>
      <c r="E1076" s="4"/>
      <c r="F1076" s="4"/>
    </row>
    <row r="1077" spans="1:6" x14ac:dyDescent="0.25">
      <c r="A1077" s="90"/>
      <c r="D1077" s="4"/>
      <c r="E1077" s="4"/>
      <c r="F1077" s="4"/>
    </row>
    <row r="1078" spans="1:6" x14ac:dyDescent="0.25">
      <c r="A1078" s="90"/>
      <c r="D1078" s="4"/>
      <c r="E1078" s="4"/>
      <c r="F1078" s="4"/>
    </row>
    <row r="1079" spans="1:6" x14ac:dyDescent="0.25">
      <c r="A1079" s="90"/>
      <c r="D1079" s="4"/>
      <c r="E1079" s="4"/>
      <c r="F1079" s="4"/>
    </row>
    <row r="1080" spans="1:6" x14ac:dyDescent="0.25">
      <c r="A1080" s="90"/>
      <c r="D1080" s="4"/>
      <c r="E1080" s="4"/>
      <c r="F1080" s="4"/>
    </row>
    <row r="1081" spans="1:6" x14ac:dyDescent="0.25">
      <c r="A1081" s="90"/>
      <c r="D1081" s="4"/>
      <c r="E1081" s="4"/>
      <c r="F1081" s="4"/>
    </row>
    <row r="1082" spans="1:6" x14ac:dyDescent="0.25">
      <c r="A1082" s="90"/>
      <c r="D1082" s="4"/>
      <c r="E1082" s="4"/>
      <c r="F1082" s="4"/>
    </row>
    <row r="1083" spans="1:6" x14ac:dyDescent="0.25">
      <c r="A1083" s="90"/>
      <c r="D1083" s="4"/>
      <c r="E1083" s="4"/>
      <c r="F1083" s="4"/>
    </row>
    <row r="1084" spans="1:6" x14ac:dyDescent="0.25">
      <c r="A1084" s="90"/>
      <c r="D1084" s="4"/>
      <c r="E1084" s="4"/>
      <c r="F1084" s="4"/>
    </row>
    <row r="1085" spans="1:6" x14ac:dyDescent="0.25">
      <c r="A1085" s="90"/>
      <c r="D1085" s="4"/>
      <c r="E1085" s="4"/>
      <c r="F1085" s="4"/>
    </row>
    <row r="1086" spans="1:6" x14ac:dyDescent="0.25">
      <c r="A1086" s="90"/>
      <c r="D1086" s="4"/>
      <c r="E1086" s="4"/>
      <c r="F1086" s="4"/>
    </row>
    <row r="1087" spans="1:6" x14ac:dyDescent="0.25">
      <c r="A1087" s="90"/>
      <c r="D1087" s="4"/>
      <c r="E1087" s="4"/>
      <c r="F1087" s="4"/>
    </row>
    <row r="1088" spans="1:6" x14ac:dyDescent="0.25">
      <c r="A1088" s="90"/>
      <c r="D1088" s="4"/>
      <c r="E1088" s="4"/>
      <c r="F1088" s="4"/>
    </row>
    <row r="1089" spans="1:6" x14ac:dyDescent="0.25">
      <c r="A1089" s="90"/>
      <c r="D1089" s="4"/>
      <c r="E1089" s="4"/>
      <c r="F1089" s="4"/>
    </row>
    <row r="1090" spans="1:6" x14ac:dyDescent="0.25">
      <c r="A1090" s="90"/>
      <c r="D1090" s="4"/>
      <c r="E1090" s="4"/>
      <c r="F1090" s="4"/>
    </row>
    <row r="1091" spans="1:6" x14ac:dyDescent="0.25">
      <c r="A1091" s="90"/>
      <c r="D1091" s="4"/>
      <c r="E1091" s="4"/>
      <c r="F1091" s="4"/>
    </row>
    <row r="1092" spans="1:6" x14ac:dyDescent="0.25">
      <c r="A1092" s="90"/>
      <c r="D1092" s="4"/>
      <c r="E1092" s="4"/>
      <c r="F1092" s="4"/>
    </row>
    <row r="1093" spans="1:6" x14ac:dyDescent="0.25">
      <c r="A1093" s="90"/>
      <c r="D1093" s="4"/>
      <c r="E1093" s="4"/>
      <c r="F1093" s="4"/>
    </row>
    <row r="1094" spans="1:6" x14ac:dyDescent="0.25">
      <c r="A1094" s="90"/>
      <c r="D1094" s="4"/>
      <c r="E1094" s="4"/>
      <c r="F1094" s="4"/>
    </row>
    <row r="1095" spans="1:6" x14ac:dyDescent="0.25">
      <c r="A1095" s="90"/>
      <c r="D1095" s="4"/>
      <c r="E1095" s="4"/>
      <c r="F1095" s="4"/>
    </row>
    <row r="1096" spans="1:6" x14ac:dyDescent="0.25">
      <c r="A1096" s="90"/>
      <c r="D1096" s="4"/>
      <c r="E1096" s="4"/>
      <c r="F1096" s="4"/>
    </row>
    <row r="1097" spans="1:6" x14ac:dyDescent="0.25">
      <c r="A1097" s="90"/>
      <c r="D1097" s="4"/>
      <c r="E1097" s="4"/>
      <c r="F1097" s="4"/>
    </row>
    <row r="1098" spans="1:6" x14ac:dyDescent="0.25">
      <c r="A1098" s="90"/>
      <c r="D1098" s="4"/>
      <c r="E1098" s="4"/>
      <c r="F1098" s="4"/>
    </row>
    <row r="1099" spans="1:6" x14ac:dyDescent="0.25">
      <c r="A1099" s="90"/>
      <c r="D1099" s="4"/>
      <c r="E1099" s="4"/>
      <c r="F1099" s="4"/>
    </row>
    <row r="1100" spans="1:6" x14ac:dyDescent="0.25">
      <c r="A1100" s="90"/>
      <c r="D1100" s="4"/>
      <c r="E1100" s="4"/>
      <c r="F1100" s="4"/>
    </row>
    <row r="1101" spans="1:6" x14ac:dyDescent="0.25">
      <c r="A1101" s="90"/>
      <c r="D1101" s="4"/>
      <c r="E1101" s="4"/>
      <c r="F1101" s="4"/>
    </row>
    <row r="1102" spans="1:6" x14ac:dyDescent="0.25">
      <c r="A1102" s="90"/>
      <c r="D1102" s="4"/>
      <c r="E1102" s="4"/>
      <c r="F1102" s="4"/>
    </row>
    <row r="1103" spans="1:6" x14ac:dyDescent="0.25">
      <c r="A1103" s="90"/>
      <c r="D1103" s="4"/>
      <c r="E1103" s="4"/>
      <c r="F1103" s="4"/>
    </row>
    <row r="1104" spans="1:6" x14ac:dyDescent="0.25">
      <c r="A1104" s="90"/>
      <c r="D1104" s="4"/>
      <c r="E1104" s="4"/>
      <c r="F1104" s="4"/>
    </row>
    <row r="1105" spans="1:6" x14ac:dyDescent="0.25">
      <c r="A1105" s="90"/>
      <c r="D1105" s="4"/>
      <c r="E1105" s="4"/>
      <c r="F1105" s="4"/>
    </row>
    <row r="1106" spans="1:6" x14ac:dyDescent="0.25">
      <c r="A1106" s="90"/>
      <c r="D1106" s="4"/>
      <c r="E1106" s="4"/>
      <c r="F1106" s="4"/>
    </row>
    <row r="1107" spans="1:6" x14ac:dyDescent="0.25">
      <c r="A1107" s="90"/>
      <c r="D1107" s="4"/>
      <c r="E1107" s="4"/>
      <c r="F1107" s="4"/>
    </row>
    <row r="1108" spans="1:6" x14ac:dyDescent="0.25">
      <c r="A1108" s="90"/>
      <c r="D1108" s="4"/>
      <c r="E1108" s="4"/>
      <c r="F1108" s="4"/>
    </row>
    <row r="1109" spans="1:6" x14ac:dyDescent="0.25">
      <c r="A1109" s="90"/>
      <c r="D1109" s="4"/>
      <c r="E1109" s="4"/>
      <c r="F1109" s="4"/>
    </row>
    <row r="1110" spans="1:6" x14ac:dyDescent="0.25">
      <c r="A1110" s="90"/>
      <c r="D1110" s="4"/>
      <c r="E1110" s="4"/>
      <c r="F1110" s="4"/>
    </row>
    <row r="1111" spans="1:6" x14ac:dyDescent="0.25">
      <c r="A1111" s="90"/>
      <c r="D1111" s="4"/>
      <c r="E1111" s="4"/>
      <c r="F1111" s="4"/>
    </row>
    <row r="1112" spans="1:6" x14ac:dyDescent="0.25">
      <c r="A1112" s="90"/>
      <c r="D1112" s="4"/>
      <c r="E1112" s="4"/>
      <c r="F1112" s="4"/>
    </row>
    <row r="1113" spans="1:6" x14ac:dyDescent="0.25">
      <c r="A1113" s="90"/>
      <c r="D1113" s="4"/>
      <c r="E1113" s="4"/>
      <c r="F1113" s="4"/>
    </row>
    <row r="1114" spans="1:6" x14ac:dyDescent="0.25">
      <c r="A1114" s="90"/>
      <c r="D1114" s="4"/>
      <c r="E1114" s="4"/>
      <c r="F1114" s="4"/>
    </row>
    <row r="1115" spans="1:6" x14ac:dyDescent="0.25">
      <c r="A1115" s="90"/>
      <c r="D1115" s="4"/>
      <c r="E1115" s="4"/>
      <c r="F1115" s="4"/>
    </row>
    <row r="1116" spans="1:6" x14ac:dyDescent="0.25">
      <c r="A1116" s="90"/>
      <c r="D1116" s="4"/>
      <c r="E1116" s="4"/>
      <c r="F1116" s="4"/>
    </row>
    <row r="1117" spans="1:6" x14ac:dyDescent="0.25">
      <c r="A1117" s="90"/>
      <c r="D1117" s="4"/>
      <c r="E1117" s="4"/>
      <c r="F1117" s="4"/>
    </row>
    <row r="1118" spans="1:6" x14ac:dyDescent="0.25">
      <c r="A1118" s="90"/>
      <c r="D1118" s="4"/>
      <c r="E1118" s="4"/>
      <c r="F1118" s="4"/>
    </row>
    <row r="1119" spans="1:6" x14ac:dyDescent="0.25">
      <c r="A1119" s="90"/>
      <c r="D1119" s="4"/>
      <c r="E1119" s="4"/>
      <c r="F1119" s="4"/>
    </row>
    <row r="1120" spans="1:6" x14ac:dyDescent="0.25">
      <c r="A1120" s="90"/>
      <c r="D1120" s="4"/>
      <c r="E1120" s="4"/>
      <c r="F1120" s="4"/>
    </row>
    <row r="1121" spans="1:6" x14ac:dyDescent="0.25">
      <c r="A1121" s="90"/>
      <c r="D1121" s="4"/>
      <c r="E1121" s="4"/>
      <c r="F1121" s="4"/>
    </row>
    <row r="1122" spans="1:6" x14ac:dyDescent="0.25">
      <c r="A1122" s="90"/>
      <c r="D1122" s="4"/>
      <c r="E1122" s="4"/>
      <c r="F1122" s="4"/>
    </row>
    <row r="1123" spans="1:6" x14ac:dyDescent="0.25">
      <c r="A1123" s="90"/>
      <c r="D1123" s="4"/>
      <c r="E1123" s="4"/>
      <c r="F1123" s="4"/>
    </row>
    <row r="1124" spans="1:6" x14ac:dyDescent="0.25">
      <c r="A1124" s="90"/>
      <c r="D1124" s="4"/>
      <c r="E1124" s="4"/>
      <c r="F1124" s="4"/>
    </row>
    <row r="1125" spans="1:6" x14ac:dyDescent="0.25">
      <c r="A1125" s="90"/>
      <c r="D1125" s="4"/>
      <c r="E1125" s="4"/>
      <c r="F1125" s="4"/>
    </row>
    <row r="1126" spans="1:6" x14ac:dyDescent="0.25">
      <c r="A1126" s="90"/>
      <c r="D1126" s="4"/>
      <c r="E1126" s="4"/>
      <c r="F1126" s="4"/>
    </row>
    <row r="1127" spans="1:6" x14ac:dyDescent="0.25">
      <c r="A1127" s="90"/>
      <c r="D1127" s="4"/>
      <c r="E1127" s="4"/>
      <c r="F1127" s="4"/>
    </row>
    <row r="1128" spans="1:6" x14ac:dyDescent="0.25">
      <c r="A1128" s="90"/>
      <c r="D1128" s="4"/>
      <c r="E1128" s="4"/>
      <c r="F1128" s="4"/>
    </row>
    <row r="1129" spans="1:6" x14ac:dyDescent="0.25">
      <c r="A1129" s="90"/>
      <c r="D1129" s="4"/>
      <c r="E1129" s="4"/>
      <c r="F1129" s="4"/>
    </row>
    <row r="1130" spans="1:6" x14ac:dyDescent="0.25">
      <c r="A1130" s="90"/>
      <c r="D1130" s="4"/>
      <c r="E1130" s="4"/>
      <c r="F1130" s="4"/>
    </row>
    <row r="1131" spans="1:6" x14ac:dyDescent="0.25">
      <c r="A1131" s="90"/>
      <c r="D1131" s="4"/>
      <c r="E1131" s="4"/>
      <c r="F1131" s="4"/>
    </row>
    <row r="1132" spans="1:6" x14ac:dyDescent="0.25">
      <c r="A1132" s="90"/>
      <c r="D1132" s="4"/>
      <c r="E1132" s="4"/>
      <c r="F1132" s="4"/>
    </row>
    <row r="1133" spans="1:6" x14ac:dyDescent="0.25">
      <c r="A1133" s="90"/>
      <c r="D1133" s="4"/>
      <c r="E1133" s="4"/>
      <c r="F1133" s="4"/>
    </row>
    <row r="1134" spans="1:6" x14ac:dyDescent="0.25">
      <c r="A1134" s="90"/>
      <c r="D1134" s="4"/>
      <c r="E1134" s="4"/>
      <c r="F1134" s="4"/>
    </row>
    <row r="1135" spans="1:6" x14ac:dyDescent="0.25">
      <c r="A1135" s="90"/>
      <c r="D1135" s="4"/>
      <c r="E1135" s="4"/>
      <c r="F1135" s="4"/>
    </row>
    <row r="1136" spans="1:6" x14ac:dyDescent="0.25">
      <c r="A1136" s="90"/>
      <c r="D1136" s="4"/>
      <c r="E1136" s="4"/>
      <c r="F1136" s="4"/>
    </row>
    <row r="1137" spans="1:6" x14ac:dyDescent="0.25">
      <c r="A1137" s="90"/>
      <c r="D1137" s="4"/>
      <c r="E1137" s="4"/>
      <c r="F1137" s="4"/>
    </row>
    <row r="1138" spans="1:6" x14ac:dyDescent="0.25">
      <c r="A1138" s="90"/>
      <c r="D1138" s="4"/>
      <c r="E1138" s="4"/>
      <c r="F1138" s="4"/>
    </row>
    <row r="1139" spans="1:6" x14ac:dyDescent="0.25">
      <c r="A1139" s="90"/>
      <c r="D1139" s="4"/>
      <c r="E1139" s="4"/>
      <c r="F1139" s="4"/>
    </row>
    <row r="1140" spans="1:6" x14ac:dyDescent="0.25">
      <c r="A1140" s="90"/>
      <c r="D1140" s="4"/>
      <c r="E1140" s="4"/>
      <c r="F1140" s="4"/>
    </row>
    <row r="1141" spans="1:6" x14ac:dyDescent="0.25">
      <c r="A1141" s="90"/>
      <c r="D1141" s="4"/>
      <c r="E1141" s="4"/>
      <c r="F1141" s="4"/>
    </row>
    <row r="1142" spans="1:6" x14ac:dyDescent="0.25">
      <c r="A1142" s="90"/>
      <c r="D1142" s="4"/>
      <c r="E1142" s="4"/>
      <c r="F1142" s="4"/>
    </row>
    <row r="1143" spans="1:6" x14ac:dyDescent="0.25">
      <c r="A1143" s="90"/>
      <c r="D1143" s="4"/>
      <c r="E1143" s="4"/>
      <c r="F1143" s="4"/>
    </row>
    <row r="1144" spans="1:6" x14ac:dyDescent="0.25">
      <c r="A1144" s="90"/>
      <c r="D1144" s="4"/>
      <c r="E1144" s="4"/>
      <c r="F1144" s="4"/>
    </row>
    <row r="1145" spans="1:6" x14ac:dyDescent="0.25">
      <c r="A1145" s="90"/>
      <c r="D1145" s="4"/>
      <c r="E1145" s="4"/>
      <c r="F1145" s="4"/>
    </row>
    <row r="1146" spans="1:6" x14ac:dyDescent="0.25">
      <c r="A1146" s="90"/>
      <c r="D1146" s="4"/>
      <c r="E1146" s="4"/>
      <c r="F1146" s="4"/>
    </row>
    <row r="1147" spans="1:6" x14ac:dyDescent="0.25">
      <c r="A1147" s="90"/>
      <c r="D1147" s="4"/>
      <c r="E1147" s="4"/>
      <c r="F1147" s="4"/>
    </row>
    <row r="1148" spans="1:6" x14ac:dyDescent="0.25">
      <c r="A1148" s="90"/>
      <c r="D1148" s="4"/>
      <c r="E1148" s="4"/>
      <c r="F1148" s="4"/>
    </row>
    <row r="1149" spans="1:6" x14ac:dyDescent="0.25">
      <c r="A1149" s="90"/>
      <c r="D1149" s="4"/>
      <c r="E1149" s="4"/>
      <c r="F1149" s="4"/>
    </row>
    <row r="1150" spans="1:6" x14ac:dyDescent="0.25">
      <c r="A1150" s="90"/>
      <c r="D1150" s="4"/>
      <c r="E1150" s="4"/>
      <c r="F1150" s="4"/>
    </row>
    <row r="1151" spans="1:6" x14ac:dyDescent="0.25">
      <c r="A1151" s="90"/>
      <c r="D1151" s="4"/>
      <c r="E1151" s="4"/>
      <c r="F1151" s="4"/>
    </row>
    <row r="1152" spans="1:6" x14ac:dyDescent="0.25">
      <c r="A1152" s="90"/>
      <c r="D1152" s="4"/>
      <c r="E1152" s="4"/>
      <c r="F1152" s="4"/>
    </row>
    <row r="1153" spans="1:6" x14ac:dyDescent="0.25">
      <c r="A1153" s="90"/>
      <c r="D1153" s="4"/>
      <c r="E1153" s="4"/>
      <c r="F1153" s="4"/>
    </row>
    <row r="1154" spans="1:6" x14ac:dyDescent="0.25">
      <c r="A1154" s="90"/>
      <c r="D1154" s="4"/>
      <c r="E1154" s="4"/>
      <c r="F1154" s="4"/>
    </row>
    <row r="1155" spans="1:6" x14ac:dyDescent="0.25">
      <c r="A1155" s="90"/>
      <c r="D1155" s="4"/>
      <c r="E1155" s="4"/>
      <c r="F1155" s="4"/>
    </row>
    <row r="1156" spans="1:6" x14ac:dyDescent="0.25">
      <c r="A1156" s="90"/>
      <c r="D1156" s="4"/>
      <c r="E1156" s="4"/>
      <c r="F1156" s="4"/>
    </row>
    <row r="1157" spans="1:6" x14ac:dyDescent="0.25">
      <c r="A1157" s="90"/>
      <c r="D1157" s="4"/>
      <c r="E1157" s="4"/>
      <c r="F1157" s="4"/>
    </row>
    <row r="1158" spans="1:6" x14ac:dyDescent="0.25">
      <c r="A1158" s="90"/>
      <c r="D1158" s="4"/>
      <c r="E1158" s="4"/>
      <c r="F1158" s="4"/>
    </row>
    <row r="1159" spans="1:6" x14ac:dyDescent="0.25">
      <c r="A1159" s="90"/>
      <c r="D1159" s="4"/>
      <c r="E1159" s="4"/>
      <c r="F1159" s="4"/>
    </row>
    <row r="1160" spans="1:6" x14ac:dyDescent="0.25">
      <c r="A1160" s="90"/>
      <c r="D1160" s="4"/>
      <c r="E1160" s="4"/>
      <c r="F1160" s="4"/>
    </row>
    <row r="1161" spans="1:6" x14ac:dyDescent="0.25">
      <c r="A1161" s="90"/>
      <c r="D1161" s="4"/>
      <c r="E1161" s="4"/>
      <c r="F1161" s="4"/>
    </row>
    <row r="1162" spans="1:6" x14ac:dyDescent="0.25">
      <c r="A1162" s="90"/>
      <c r="D1162" s="4"/>
      <c r="E1162" s="4"/>
      <c r="F1162" s="4"/>
    </row>
    <row r="1163" spans="1:6" x14ac:dyDescent="0.25">
      <c r="A1163" s="90"/>
      <c r="D1163" s="4"/>
      <c r="E1163" s="4"/>
      <c r="F1163" s="4"/>
    </row>
    <row r="1164" spans="1:6" x14ac:dyDescent="0.25">
      <c r="A1164" s="90"/>
      <c r="D1164" s="4"/>
      <c r="E1164" s="4"/>
      <c r="F1164" s="4"/>
    </row>
    <row r="1165" spans="1:6" x14ac:dyDescent="0.25">
      <c r="A1165" s="90"/>
      <c r="D1165" s="4"/>
      <c r="E1165" s="4"/>
      <c r="F1165" s="4"/>
    </row>
    <row r="1166" spans="1:6" x14ac:dyDescent="0.25">
      <c r="A1166" s="90"/>
      <c r="D1166" s="4"/>
      <c r="E1166" s="4"/>
      <c r="F1166" s="4"/>
    </row>
    <row r="1167" spans="1:6" x14ac:dyDescent="0.25">
      <c r="A1167" s="90"/>
      <c r="D1167" s="4"/>
      <c r="E1167" s="4"/>
      <c r="F1167" s="4"/>
    </row>
    <row r="1168" spans="1:6" x14ac:dyDescent="0.25">
      <c r="A1168" s="90"/>
      <c r="D1168" s="4"/>
      <c r="E1168" s="4"/>
      <c r="F1168" s="4"/>
    </row>
    <row r="1169" spans="1:6" x14ac:dyDescent="0.25">
      <c r="A1169" s="90"/>
      <c r="D1169" s="4"/>
      <c r="E1169" s="4"/>
      <c r="F1169" s="4"/>
    </row>
    <row r="1170" spans="1:6" x14ac:dyDescent="0.25">
      <c r="A1170" s="90"/>
      <c r="D1170" s="4"/>
      <c r="E1170" s="4"/>
      <c r="F1170" s="4"/>
    </row>
    <row r="1171" spans="1:6" x14ac:dyDescent="0.25">
      <c r="A1171" s="90"/>
      <c r="D1171" s="4"/>
      <c r="E1171" s="4"/>
      <c r="F1171" s="4"/>
    </row>
    <row r="1172" spans="1:6" x14ac:dyDescent="0.25">
      <c r="A1172" s="90"/>
      <c r="D1172" s="4"/>
      <c r="E1172" s="4"/>
      <c r="F1172" s="4"/>
    </row>
    <row r="1173" spans="1:6" x14ac:dyDescent="0.25">
      <c r="A1173" s="90"/>
      <c r="D1173" s="4"/>
      <c r="E1173" s="4"/>
      <c r="F1173" s="4"/>
    </row>
    <row r="1174" spans="1:6" x14ac:dyDescent="0.25">
      <c r="A1174" s="90"/>
      <c r="D1174" s="4"/>
      <c r="E1174" s="4"/>
      <c r="F1174" s="4"/>
    </row>
    <row r="1175" spans="1:6" x14ac:dyDescent="0.25">
      <c r="A1175" s="90"/>
      <c r="D1175" s="4"/>
      <c r="E1175" s="4"/>
      <c r="F1175" s="4"/>
    </row>
    <row r="1176" spans="1:6" x14ac:dyDescent="0.25">
      <c r="A1176" s="90"/>
      <c r="D1176" s="4"/>
      <c r="E1176" s="4"/>
      <c r="F1176" s="4"/>
    </row>
    <row r="1177" spans="1:6" x14ac:dyDescent="0.25">
      <c r="A1177" s="90"/>
      <c r="D1177" s="4"/>
      <c r="E1177" s="4"/>
      <c r="F1177" s="4"/>
    </row>
    <row r="1178" spans="1:6" x14ac:dyDescent="0.25">
      <c r="A1178" s="90"/>
      <c r="D1178" s="4"/>
      <c r="E1178" s="4"/>
      <c r="F1178" s="4"/>
    </row>
    <row r="1179" spans="1:6" x14ac:dyDescent="0.25">
      <c r="A1179" s="90"/>
      <c r="D1179" s="4"/>
      <c r="E1179" s="4"/>
      <c r="F1179" s="4"/>
    </row>
    <row r="1180" spans="1:6" x14ac:dyDescent="0.25">
      <c r="A1180" s="90"/>
      <c r="D1180" s="4"/>
      <c r="E1180" s="4"/>
      <c r="F1180" s="4"/>
    </row>
    <row r="1181" spans="1:6" x14ac:dyDescent="0.25">
      <c r="A1181" s="90"/>
      <c r="D1181" s="4"/>
      <c r="E1181" s="4"/>
      <c r="F1181" s="4"/>
    </row>
    <row r="1182" spans="1:6" x14ac:dyDescent="0.25">
      <c r="A1182" s="90"/>
      <c r="D1182" s="4"/>
      <c r="E1182" s="4"/>
      <c r="F1182" s="4"/>
    </row>
    <row r="1183" spans="1:6" x14ac:dyDescent="0.25">
      <c r="A1183" s="90"/>
      <c r="D1183" s="4"/>
      <c r="E1183" s="4"/>
      <c r="F1183" s="4"/>
    </row>
    <row r="1184" spans="1:6" x14ac:dyDescent="0.25">
      <c r="A1184" s="90"/>
      <c r="D1184" s="4"/>
      <c r="E1184" s="4"/>
      <c r="F1184" s="4"/>
    </row>
    <row r="1185" spans="1:6" x14ac:dyDescent="0.25">
      <c r="A1185" s="90"/>
      <c r="D1185" s="4"/>
      <c r="E1185" s="4"/>
      <c r="F1185" s="4"/>
    </row>
    <row r="1186" spans="1:6" x14ac:dyDescent="0.25">
      <c r="A1186" s="90"/>
      <c r="D1186" s="4"/>
      <c r="E1186" s="4"/>
      <c r="F1186" s="4"/>
    </row>
    <row r="1187" spans="1:6" x14ac:dyDescent="0.25">
      <c r="A1187" s="90"/>
      <c r="D1187" s="4"/>
      <c r="E1187" s="4"/>
      <c r="F1187" s="4"/>
    </row>
    <row r="1188" spans="1:6" x14ac:dyDescent="0.25">
      <c r="A1188" s="90"/>
      <c r="D1188" s="4"/>
      <c r="E1188" s="4"/>
      <c r="F1188" s="4"/>
    </row>
    <row r="1189" spans="1:6" x14ac:dyDescent="0.25">
      <c r="A1189" s="90"/>
      <c r="D1189" s="4"/>
      <c r="E1189" s="4"/>
      <c r="F1189" s="4"/>
    </row>
    <row r="1190" spans="1:6" x14ac:dyDescent="0.25">
      <c r="A1190" s="90"/>
      <c r="D1190" s="4"/>
      <c r="E1190" s="4"/>
      <c r="F1190" s="4"/>
    </row>
  </sheetData>
  <mergeCells count="14">
    <mergeCell ref="A251:F251"/>
    <mergeCell ref="A34:F34"/>
    <mergeCell ref="B38:F38"/>
    <mergeCell ref="A97:F97"/>
    <mergeCell ref="A239:F239"/>
    <mergeCell ref="A240:F240"/>
    <mergeCell ref="A241:F241"/>
    <mergeCell ref="A242:F242"/>
    <mergeCell ref="A243:F243"/>
    <mergeCell ref="A244:F244"/>
    <mergeCell ref="A245:F245"/>
    <mergeCell ref="A246:F246"/>
    <mergeCell ref="A248:F248"/>
    <mergeCell ref="A247:F247"/>
  </mergeCells>
  <phoneticPr fontId="21" type="noConversion"/>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rowBreaks count="5" manualBreakCount="5">
    <brk id="39" max="16383" man="1"/>
    <brk id="189" max="16383" man="1"/>
    <brk id="235" max="16383" man="1"/>
    <brk id="352" max="16383" man="1"/>
    <brk id="439"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31478-6B5F-44F1-BDAF-E2790366AA32}">
  <dimension ref="A1:G920"/>
  <sheetViews>
    <sheetView view="pageBreakPreview" zoomScale="120" zoomScaleNormal="120" zoomScaleSheetLayoutView="120" zoomScalePageLayoutView="120" workbookViewId="0">
      <selection activeCell="A2" sqref="A2"/>
    </sheetView>
  </sheetViews>
  <sheetFormatPr defaultColWidth="9.140625" defaultRowHeight="15" x14ac:dyDescent="0.25"/>
  <cols>
    <col min="1" max="1" width="3.85546875" style="63" customWidth="1"/>
    <col min="2" max="2" width="46" style="64" customWidth="1"/>
    <col min="3" max="3" width="5.7109375" style="7" customWidth="1"/>
    <col min="4" max="4" width="10.28515625" style="7" customWidth="1"/>
    <col min="5" max="5" width="10.5703125" style="7" customWidth="1"/>
    <col min="6" max="6" width="11.42578125" style="7" customWidth="1"/>
    <col min="7" max="7" width="9.140625" style="7"/>
    <col min="8" max="16384" width="9.140625" style="64"/>
  </cols>
  <sheetData>
    <row r="1" spans="1:7" ht="8.4499999999999993" customHeight="1" thickBot="1" x14ac:dyDescent="0.3"/>
    <row r="2" spans="1:7" ht="19.5" thickBot="1" x14ac:dyDescent="0.35">
      <c r="A2" s="170"/>
      <c r="B2" s="171" t="s">
        <v>725</v>
      </c>
      <c r="C2" s="29"/>
      <c r="D2" s="29"/>
      <c r="E2" s="29"/>
      <c r="F2" s="172"/>
    </row>
    <row r="3" spans="1:7" ht="8.4499999999999993" customHeight="1" x14ac:dyDescent="0.25">
      <c r="A3" s="125"/>
    </row>
    <row r="4" spans="1:7" x14ac:dyDescent="0.25">
      <c r="A4" s="126"/>
      <c r="B4" s="69" t="s">
        <v>0</v>
      </c>
    </row>
    <row r="5" spans="1:7" ht="8.4499999999999993" customHeight="1" x14ac:dyDescent="0.25">
      <c r="A5" s="126"/>
      <c r="B5" s="70"/>
    </row>
    <row r="6" spans="1:7" x14ac:dyDescent="0.25">
      <c r="A6" s="126"/>
      <c r="B6" s="69" t="s">
        <v>1</v>
      </c>
    </row>
    <row r="7" spans="1:7" x14ac:dyDescent="0.25">
      <c r="A7" s="126"/>
      <c r="B7" s="69" t="s">
        <v>338</v>
      </c>
    </row>
    <row r="8" spans="1:7" x14ac:dyDescent="0.25">
      <c r="A8" s="126"/>
      <c r="B8" s="69"/>
    </row>
    <row r="9" spans="1:7" x14ac:dyDescent="0.25">
      <c r="A9" s="126"/>
      <c r="B9" s="69" t="s">
        <v>339</v>
      </c>
      <c r="E9" s="10"/>
      <c r="F9" s="10"/>
    </row>
    <row r="10" spans="1:7" x14ac:dyDescent="0.25">
      <c r="A10" s="126"/>
      <c r="B10" s="69"/>
      <c r="E10" s="10"/>
      <c r="F10" s="10"/>
    </row>
    <row r="11" spans="1:7" x14ac:dyDescent="0.25">
      <c r="A11" s="71" t="s">
        <v>18</v>
      </c>
      <c r="B11" s="72" t="s">
        <v>19</v>
      </c>
      <c r="C11" s="8"/>
      <c r="D11" s="8"/>
      <c r="E11" s="173"/>
      <c r="F11" s="174"/>
    </row>
    <row r="12" spans="1:7" s="76" customFormat="1" ht="5.65" customHeight="1" x14ac:dyDescent="0.25">
      <c r="A12" s="74"/>
      <c r="B12" s="75"/>
      <c r="C12" s="11"/>
      <c r="D12" s="11"/>
      <c r="E12" s="175"/>
      <c r="F12" s="175"/>
      <c r="G12" s="176"/>
    </row>
    <row r="13" spans="1:7" x14ac:dyDescent="0.25">
      <c r="A13" s="71" t="s">
        <v>20</v>
      </c>
      <c r="B13" s="72" t="s">
        <v>21</v>
      </c>
      <c r="C13" s="8"/>
      <c r="D13" s="8"/>
      <c r="E13" s="173"/>
      <c r="F13" s="174"/>
    </row>
    <row r="14" spans="1:7" s="76" customFormat="1" ht="5.65" customHeight="1" x14ac:dyDescent="0.25">
      <c r="A14" s="74"/>
      <c r="B14" s="75"/>
      <c r="C14" s="11"/>
      <c r="D14" s="11"/>
      <c r="E14" s="175"/>
      <c r="F14" s="175"/>
      <c r="G14" s="176"/>
    </row>
    <row r="15" spans="1:7" x14ac:dyDescent="0.25">
      <c r="A15" s="71" t="s">
        <v>22</v>
      </c>
      <c r="B15" s="72" t="s">
        <v>340</v>
      </c>
      <c r="C15" s="8"/>
      <c r="D15" s="8"/>
      <c r="E15" s="173"/>
      <c r="F15" s="174"/>
    </row>
    <row r="16" spans="1:7" s="76" customFormat="1" ht="5.65" customHeight="1" x14ac:dyDescent="0.25">
      <c r="A16" s="74"/>
      <c r="B16" s="75"/>
      <c r="C16" s="11"/>
      <c r="D16" s="11"/>
      <c r="E16" s="175"/>
      <c r="F16" s="175"/>
      <c r="G16" s="176"/>
    </row>
    <row r="17" spans="1:7" x14ac:dyDescent="0.25">
      <c r="A17" s="71" t="s">
        <v>24</v>
      </c>
      <c r="B17" s="72" t="s">
        <v>341</v>
      </c>
      <c r="C17" s="8"/>
      <c r="D17" s="8"/>
      <c r="E17" s="173"/>
      <c r="F17" s="174"/>
    </row>
    <row r="18" spans="1:7" s="76" customFormat="1" ht="5.65" customHeight="1" x14ac:dyDescent="0.25">
      <c r="A18" s="74"/>
      <c r="B18" s="75"/>
      <c r="C18" s="11"/>
      <c r="D18" s="11"/>
      <c r="E18" s="175"/>
      <c r="F18" s="175"/>
      <c r="G18" s="176"/>
    </row>
    <row r="19" spans="1:7" x14ac:dyDescent="0.25">
      <c r="A19" s="71" t="s">
        <v>26</v>
      </c>
      <c r="B19" s="72" t="s">
        <v>342</v>
      </c>
      <c r="C19" s="8"/>
      <c r="D19" s="8"/>
      <c r="E19" s="173"/>
      <c r="F19" s="174"/>
    </row>
    <row r="20" spans="1:7" s="76" customFormat="1" ht="5.65" customHeight="1" x14ac:dyDescent="0.25">
      <c r="A20" s="74"/>
      <c r="B20" s="75"/>
      <c r="C20" s="11"/>
      <c r="D20" s="11"/>
      <c r="E20" s="175"/>
      <c r="F20" s="175"/>
      <c r="G20" s="176"/>
    </row>
    <row r="21" spans="1:7" x14ac:dyDescent="0.25">
      <c r="A21" s="71" t="s">
        <v>28</v>
      </c>
      <c r="B21" s="72" t="s">
        <v>343</v>
      </c>
      <c r="C21" s="8"/>
      <c r="D21" s="8"/>
      <c r="E21" s="173"/>
      <c r="F21" s="174"/>
    </row>
    <row r="22" spans="1:7" x14ac:dyDescent="0.25">
      <c r="A22" s="126"/>
      <c r="E22" s="10"/>
      <c r="F22" s="10"/>
    </row>
    <row r="23" spans="1:7" x14ac:dyDescent="0.25">
      <c r="A23" s="177"/>
      <c r="B23" s="178" t="s">
        <v>32</v>
      </c>
      <c r="C23" s="30"/>
      <c r="D23" s="30"/>
      <c r="E23" s="179"/>
      <c r="F23" s="180"/>
    </row>
    <row r="24" spans="1:7" x14ac:dyDescent="0.25">
      <c r="A24" s="126"/>
      <c r="B24" s="69"/>
      <c r="E24" s="10"/>
      <c r="F24" s="181"/>
    </row>
    <row r="25" spans="1:7" x14ac:dyDescent="0.25">
      <c r="A25" s="182"/>
      <c r="B25" s="82" t="s">
        <v>2</v>
      </c>
      <c r="C25" s="9"/>
      <c r="D25" s="9"/>
      <c r="E25" s="183"/>
      <c r="F25" s="183"/>
    </row>
    <row r="26" spans="1:7" ht="15.75" thickBot="1" x14ac:dyDescent="0.3">
      <c r="A26" s="126"/>
      <c r="E26" s="10"/>
      <c r="F26" s="10"/>
    </row>
    <row r="27" spans="1:7" ht="15.75" thickBot="1" x14ac:dyDescent="0.3">
      <c r="A27" s="65"/>
      <c r="B27" s="184" t="s">
        <v>708</v>
      </c>
      <c r="C27" s="31"/>
      <c r="D27" s="31"/>
      <c r="E27" s="185"/>
      <c r="F27" s="186"/>
    </row>
    <row r="28" spans="1:7" x14ac:dyDescent="0.25">
      <c r="A28" s="126"/>
      <c r="E28" s="10"/>
      <c r="F28" s="10"/>
    </row>
    <row r="29" spans="1:7" x14ac:dyDescent="0.25">
      <c r="A29" s="126"/>
      <c r="F29" s="10"/>
    </row>
    <row r="30" spans="1:7" x14ac:dyDescent="0.25">
      <c r="A30" s="126"/>
      <c r="F30" s="10"/>
    </row>
    <row r="31" spans="1:7" x14ac:dyDescent="0.25">
      <c r="A31" s="126"/>
    </row>
    <row r="32" spans="1:7" x14ac:dyDescent="0.25">
      <c r="A32" s="126"/>
      <c r="B32" s="70"/>
    </row>
    <row r="33" spans="1:7" s="86" customFormat="1" ht="324.60000000000002" customHeight="1" x14ac:dyDescent="0.25">
      <c r="A33" s="523" t="s">
        <v>35</v>
      </c>
      <c r="B33" s="524"/>
      <c r="C33" s="524"/>
      <c r="D33" s="524"/>
      <c r="E33" s="524"/>
      <c r="F33" s="525"/>
      <c r="G33" s="7"/>
    </row>
    <row r="34" spans="1:7" ht="8.4499999999999993" customHeight="1" x14ac:dyDescent="0.25"/>
    <row r="35" spans="1:7" s="89" customFormat="1" ht="36" x14ac:dyDescent="0.2">
      <c r="A35" s="87" t="s">
        <v>36</v>
      </c>
      <c r="B35" s="88" t="s">
        <v>37</v>
      </c>
      <c r="C35" s="32" t="s">
        <v>38</v>
      </c>
      <c r="D35" s="32" t="s">
        <v>39</v>
      </c>
      <c r="E35" s="187" t="s">
        <v>40</v>
      </c>
      <c r="F35" s="187" t="s">
        <v>41</v>
      </c>
      <c r="G35" s="188"/>
    </row>
    <row r="36" spans="1:7" s="76" customFormat="1" ht="5.65" customHeight="1" x14ac:dyDescent="0.25">
      <c r="A36" s="74"/>
      <c r="B36" s="75"/>
      <c r="C36" s="11"/>
      <c r="D36" s="11"/>
      <c r="E36" s="11"/>
      <c r="F36" s="11" t="str">
        <f>IF(D36&gt;0,ROUND((E36*D36),2),"")</f>
        <v/>
      </c>
      <c r="G36" s="176"/>
    </row>
    <row r="37" spans="1:7" ht="16.899999999999999" customHeight="1" x14ac:dyDescent="0.25">
      <c r="B37" s="531" t="s">
        <v>344</v>
      </c>
      <c r="C37" s="531"/>
      <c r="D37" s="531"/>
      <c r="E37" s="531"/>
      <c r="F37" s="531"/>
    </row>
    <row r="39" spans="1:7" x14ac:dyDescent="0.25">
      <c r="A39" s="71" t="s">
        <v>18</v>
      </c>
      <c r="B39" s="72" t="s">
        <v>19</v>
      </c>
      <c r="C39" s="8"/>
      <c r="D39" s="8"/>
      <c r="E39" s="173"/>
      <c r="F39" s="174"/>
    </row>
    <row r="40" spans="1:7" ht="8.4499999999999993" customHeight="1" x14ac:dyDescent="0.25">
      <c r="E40" s="10"/>
      <c r="F40" s="10"/>
    </row>
    <row r="41" spans="1:7" s="86" customFormat="1" ht="60" x14ac:dyDescent="0.25">
      <c r="A41" s="63">
        <v>1</v>
      </c>
      <c r="B41" s="13" t="s">
        <v>735</v>
      </c>
      <c r="C41" s="7"/>
      <c r="D41" s="10"/>
      <c r="E41" s="10"/>
      <c r="F41" s="10"/>
      <c r="G41" s="7"/>
    </row>
    <row r="42" spans="1:7" s="86" customFormat="1" x14ac:dyDescent="0.25">
      <c r="A42" s="63" t="s">
        <v>44</v>
      </c>
      <c r="B42" s="90" t="s">
        <v>45</v>
      </c>
      <c r="C42" s="7" t="s">
        <v>86</v>
      </c>
      <c r="D42" s="10">
        <v>1</v>
      </c>
      <c r="E42" s="10"/>
      <c r="F42" s="10"/>
      <c r="G42" s="7"/>
    </row>
    <row r="43" spans="1:7" s="86" customFormat="1" x14ac:dyDescent="0.25">
      <c r="A43" s="63" t="s">
        <v>47</v>
      </c>
      <c r="B43" s="90" t="s">
        <v>48</v>
      </c>
      <c r="C43" s="7" t="s">
        <v>86</v>
      </c>
      <c r="D43" s="10">
        <v>1</v>
      </c>
      <c r="E43" s="10"/>
      <c r="F43" s="10"/>
      <c r="G43" s="7"/>
    </row>
    <row r="44" spans="1:7" s="86" customFormat="1" ht="5.65" customHeight="1" x14ac:dyDescent="0.25">
      <c r="A44" s="91"/>
      <c r="B44" s="24"/>
      <c r="C44" s="33"/>
      <c r="D44" s="33"/>
      <c r="E44" s="189"/>
      <c r="F44" s="189"/>
      <c r="G44" s="7"/>
    </row>
    <row r="45" spans="1:7" s="86" customFormat="1" ht="5.65" customHeight="1" x14ac:dyDescent="0.25">
      <c r="A45" s="74"/>
      <c r="B45" s="75"/>
      <c r="C45" s="11"/>
      <c r="D45" s="11"/>
      <c r="E45" s="175"/>
      <c r="F45" s="175"/>
      <c r="G45" s="7"/>
    </row>
    <row r="46" spans="1:7" s="86" customFormat="1" ht="34.9" customHeight="1" x14ac:dyDescent="0.25">
      <c r="A46" s="63" t="s">
        <v>49</v>
      </c>
      <c r="B46" s="13" t="s">
        <v>345</v>
      </c>
      <c r="C46" s="7" t="s">
        <v>53</v>
      </c>
      <c r="D46" s="10">
        <v>4</v>
      </c>
      <c r="E46" s="10"/>
      <c r="F46" s="10"/>
      <c r="G46" s="7"/>
    </row>
    <row r="47" spans="1:7" s="86" customFormat="1" ht="5.65" customHeight="1" x14ac:dyDescent="0.25">
      <c r="A47" s="91"/>
      <c r="B47" s="24"/>
      <c r="C47" s="33"/>
      <c r="D47" s="33"/>
      <c r="E47" s="189"/>
      <c r="F47" s="189"/>
      <c r="G47" s="7"/>
    </row>
    <row r="48" spans="1:7" s="86" customFormat="1" ht="5.65" customHeight="1" x14ac:dyDescent="0.25">
      <c r="A48" s="74"/>
      <c r="B48" s="75"/>
      <c r="C48" s="11"/>
      <c r="D48" s="11"/>
      <c r="E48" s="175"/>
      <c r="F48" s="175"/>
      <c r="G48" s="7"/>
    </row>
    <row r="49" spans="1:7" s="86" customFormat="1" ht="45" x14ac:dyDescent="0.25">
      <c r="A49" s="63" t="s">
        <v>51</v>
      </c>
      <c r="B49" s="13" t="s">
        <v>736</v>
      </c>
      <c r="C49" s="7" t="s">
        <v>53</v>
      </c>
      <c r="D49" s="10">
        <v>1</v>
      </c>
      <c r="E49" s="10"/>
      <c r="F49" s="10"/>
      <c r="G49" s="7"/>
    </row>
    <row r="50" spans="1:7" s="86" customFormat="1" ht="5.65" customHeight="1" x14ac:dyDescent="0.25">
      <c r="A50" s="91"/>
      <c r="B50" s="24"/>
      <c r="C50" s="33"/>
      <c r="D50" s="33"/>
      <c r="E50" s="189"/>
      <c r="F50" s="189"/>
      <c r="G50" s="7"/>
    </row>
    <row r="51" spans="1:7" s="86" customFormat="1" ht="5.65" customHeight="1" x14ac:dyDescent="0.25">
      <c r="A51" s="74"/>
      <c r="B51" s="75"/>
      <c r="C51" s="11"/>
      <c r="D51" s="11"/>
      <c r="E51" s="175"/>
      <c r="F51" s="175"/>
      <c r="G51" s="7"/>
    </row>
    <row r="52" spans="1:7" s="86" customFormat="1" ht="90" x14ac:dyDescent="0.25">
      <c r="A52" s="63" t="s">
        <v>54</v>
      </c>
      <c r="B52" s="13" t="s">
        <v>65</v>
      </c>
      <c r="C52" s="7" t="s">
        <v>66</v>
      </c>
      <c r="D52" s="10">
        <v>8</v>
      </c>
      <c r="E52" s="10"/>
      <c r="F52" s="10"/>
      <c r="G52" s="7"/>
    </row>
    <row r="53" spans="1:7" s="86" customFormat="1" ht="5.65" customHeight="1" x14ac:dyDescent="0.25">
      <c r="A53" s="91"/>
      <c r="B53" s="24"/>
      <c r="C53" s="33"/>
      <c r="D53" s="33"/>
      <c r="E53" s="189"/>
      <c r="F53" s="189"/>
      <c r="G53" s="7"/>
    </row>
    <row r="54" spans="1:7" s="14" customFormat="1" ht="5.65" customHeight="1" x14ac:dyDescent="0.25">
      <c r="A54" s="74"/>
      <c r="B54" s="11"/>
      <c r="C54" s="11"/>
      <c r="D54" s="11"/>
      <c r="E54" s="175"/>
      <c r="F54" s="175"/>
      <c r="G54" s="7"/>
    </row>
    <row r="55" spans="1:7" s="86" customFormat="1" x14ac:dyDescent="0.25">
      <c r="A55" s="63" t="s">
        <v>56</v>
      </c>
      <c r="B55" s="13" t="s">
        <v>88</v>
      </c>
      <c r="C55" s="11" t="s">
        <v>89</v>
      </c>
      <c r="D55" s="34">
        <v>0.1</v>
      </c>
      <c r="E55" s="10"/>
      <c r="F55" s="10"/>
      <c r="G55" s="7"/>
    </row>
    <row r="56" spans="1:7" s="86" customFormat="1" ht="4.9000000000000004" customHeight="1" x14ac:dyDescent="0.25">
      <c r="A56" s="91"/>
      <c r="B56" s="24"/>
      <c r="C56" s="33"/>
      <c r="D56" s="33"/>
      <c r="E56" s="189"/>
      <c r="F56" s="189"/>
      <c r="G56" s="7"/>
    </row>
    <row r="57" spans="1:7" s="86" customFormat="1" ht="4.9000000000000004" customHeight="1" x14ac:dyDescent="0.25">
      <c r="A57" s="74"/>
      <c r="B57" s="75"/>
      <c r="C57" s="11"/>
      <c r="D57" s="11"/>
      <c r="E57" s="175"/>
      <c r="F57" s="175"/>
      <c r="G57" s="7"/>
    </row>
    <row r="58" spans="1:7" s="86" customFormat="1" ht="18.75" customHeight="1" x14ac:dyDescent="0.25">
      <c r="A58" s="92"/>
      <c r="B58" s="23" t="s">
        <v>90</v>
      </c>
      <c r="C58" s="35"/>
      <c r="D58" s="35"/>
      <c r="E58" s="190"/>
      <c r="F58" s="191"/>
      <c r="G58" s="7"/>
    </row>
    <row r="59" spans="1:7" s="86" customFormat="1" x14ac:dyDescent="0.25">
      <c r="A59" s="63"/>
      <c r="B59" s="90"/>
      <c r="C59" s="7"/>
      <c r="D59" s="10"/>
      <c r="E59" s="10"/>
      <c r="F59" s="10"/>
      <c r="G59" s="7"/>
    </row>
    <row r="60" spans="1:7" s="86" customFormat="1" x14ac:dyDescent="0.25">
      <c r="A60" s="63"/>
      <c r="B60" s="90"/>
      <c r="C60" s="7"/>
      <c r="D60" s="10"/>
      <c r="E60" s="10"/>
      <c r="F60" s="10"/>
      <c r="G60" s="7"/>
    </row>
    <row r="61" spans="1:7" x14ac:dyDescent="0.25">
      <c r="A61" s="71" t="s">
        <v>20</v>
      </c>
      <c r="B61" s="72" t="s">
        <v>21</v>
      </c>
      <c r="C61" s="8"/>
      <c r="D61" s="8"/>
      <c r="E61" s="8"/>
      <c r="F61" s="174"/>
    </row>
    <row r="62" spans="1:7" s="86" customFormat="1" ht="5.65" customHeight="1" x14ac:dyDescent="0.25">
      <c r="A62" s="91"/>
      <c r="B62" s="24"/>
      <c r="C62" s="33"/>
      <c r="D62" s="33"/>
      <c r="E62" s="33"/>
      <c r="F62" s="33"/>
      <c r="G62" s="7"/>
    </row>
    <row r="63" spans="1:7" s="14" customFormat="1" ht="5.65" customHeight="1" x14ac:dyDescent="0.25">
      <c r="A63" s="74"/>
      <c r="B63" s="11"/>
      <c r="C63" s="11"/>
      <c r="D63" s="11"/>
      <c r="E63" s="11"/>
      <c r="F63" s="11"/>
      <c r="G63" s="7"/>
    </row>
    <row r="64" spans="1:7" s="86" customFormat="1" ht="63.6" customHeight="1" x14ac:dyDescent="0.25">
      <c r="A64" s="526" t="s">
        <v>91</v>
      </c>
      <c r="B64" s="527"/>
      <c r="C64" s="527"/>
      <c r="D64" s="527"/>
      <c r="E64" s="527"/>
      <c r="F64" s="528"/>
      <c r="G64" s="7"/>
    </row>
    <row r="65" spans="1:7" s="86" customFormat="1" ht="5.65" customHeight="1" x14ac:dyDescent="0.25">
      <c r="A65" s="91"/>
      <c r="B65" s="24"/>
      <c r="C65" s="33"/>
      <c r="D65" s="33"/>
      <c r="E65" s="33"/>
      <c r="F65" s="33"/>
      <c r="G65" s="7"/>
    </row>
    <row r="66" spans="1:7" s="14" customFormat="1" ht="5.65" customHeight="1" x14ac:dyDescent="0.25">
      <c r="A66" s="74"/>
      <c r="B66" s="11"/>
      <c r="C66" s="11"/>
      <c r="D66" s="11"/>
      <c r="E66" s="11"/>
      <c r="F66" s="11"/>
      <c r="G66" s="7"/>
    </row>
    <row r="67" spans="1:7" s="86" customFormat="1" ht="45" x14ac:dyDescent="0.25">
      <c r="A67" s="63" t="s">
        <v>92</v>
      </c>
      <c r="B67" s="13" t="s">
        <v>256</v>
      </c>
      <c r="C67" s="7" t="s">
        <v>94</v>
      </c>
      <c r="D67" s="10">
        <v>6</v>
      </c>
      <c r="E67" s="10"/>
      <c r="F67" s="10"/>
      <c r="G67" s="7"/>
    </row>
    <row r="68" spans="1:7" s="14" customFormat="1" ht="14.25" customHeight="1" x14ac:dyDescent="0.25">
      <c r="A68" s="74"/>
      <c r="B68" s="11"/>
      <c r="C68" s="11"/>
      <c r="D68" s="11"/>
      <c r="E68" s="175"/>
      <c r="F68" s="175"/>
      <c r="G68" s="7"/>
    </row>
    <row r="69" spans="1:7" s="86" customFormat="1" ht="47.25" customHeight="1" x14ac:dyDescent="0.25">
      <c r="A69" s="63" t="s">
        <v>49</v>
      </c>
      <c r="B69" s="13" t="s">
        <v>346</v>
      </c>
      <c r="C69" s="7"/>
      <c r="D69" s="10"/>
      <c r="E69" s="10"/>
      <c r="F69" s="10"/>
      <c r="G69" s="7"/>
    </row>
    <row r="70" spans="1:7" s="86" customFormat="1" x14ac:dyDescent="0.25">
      <c r="A70" s="63"/>
      <c r="B70" s="93" t="s">
        <v>347</v>
      </c>
      <c r="C70" s="7" t="s">
        <v>94</v>
      </c>
      <c r="D70" s="10">
        <v>80.489999999999995</v>
      </c>
      <c r="E70" s="10"/>
      <c r="F70" s="10"/>
      <c r="G70" s="7"/>
    </row>
    <row r="71" spans="1:7" s="86" customFormat="1" ht="14.25" customHeight="1" x14ac:dyDescent="0.25">
      <c r="A71" s="91"/>
      <c r="B71" s="93" t="s">
        <v>348</v>
      </c>
      <c r="C71" s="33" t="s">
        <v>94</v>
      </c>
      <c r="D71" s="33">
        <v>25</v>
      </c>
      <c r="E71" s="189"/>
      <c r="F71" s="189"/>
      <c r="G71" s="7"/>
    </row>
    <row r="72" spans="1:7" s="86" customFormat="1" ht="14.25" customHeight="1" x14ac:dyDescent="0.25">
      <c r="A72" s="74"/>
      <c r="B72" s="93"/>
      <c r="C72" s="11"/>
      <c r="D72" s="11"/>
      <c r="E72" s="175"/>
      <c r="F72" s="175"/>
      <c r="G72" s="7"/>
    </row>
    <row r="73" spans="1:7" s="86" customFormat="1" ht="81.75" customHeight="1" x14ac:dyDescent="0.25">
      <c r="A73" s="91" t="s">
        <v>51</v>
      </c>
      <c r="B73" s="13" t="s">
        <v>107</v>
      </c>
      <c r="C73" s="7" t="s">
        <v>94</v>
      </c>
      <c r="D73" s="33">
        <v>6</v>
      </c>
      <c r="E73" s="175"/>
      <c r="F73" s="175"/>
      <c r="G73" s="7"/>
    </row>
    <row r="74" spans="1:7" s="14" customFormat="1" ht="18.75" customHeight="1" x14ac:dyDescent="0.25">
      <c r="A74" s="74"/>
      <c r="B74" s="11"/>
      <c r="C74" s="11"/>
      <c r="D74" s="11"/>
      <c r="E74" s="175"/>
      <c r="F74" s="175"/>
      <c r="G74" s="7"/>
    </row>
    <row r="75" spans="1:7" s="86" customFormat="1" ht="45" x14ac:dyDescent="0.25">
      <c r="A75" s="63" t="s">
        <v>54</v>
      </c>
      <c r="B75" s="13" t="s">
        <v>101</v>
      </c>
      <c r="C75" s="7" t="s">
        <v>94</v>
      </c>
      <c r="D75" s="10">
        <v>4</v>
      </c>
      <c r="E75" s="10"/>
      <c r="F75" s="10"/>
      <c r="G75" s="7"/>
    </row>
    <row r="76" spans="1:7" s="14" customFormat="1" ht="16.5" customHeight="1" x14ac:dyDescent="0.25">
      <c r="A76" s="74"/>
      <c r="B76" s="11"/>
      <c r="C76" s="11"/>
      <c r="D76" s="11"/>
      <c r="E76" s="175"/>
      <c r="F76" s="175"/>
      <c r="G76" s="7"/>
    </row>
    <row r="77" spans="1:7" s="14" customFormat="1" ht="30" x14ac:dyDescent="0.25">
      <c r="A77" s="63" t="s">
        <v>56</v>
      </c>
      <c r="B77" s="13" t="s">
        <v>349</v>
      </c>
      <c r="C77" s="7" t="s">
        <v>74</v>
      </c>
      <c r="D77" s="10">
        <v>14</v>
      </c>
      <c r="E77" s="10"/>
      <c r="F77" s="10"/>
      <c r="G77" s="7"/>
    </row>
    <row r="78" spans="1:7" s="14" customFormat="1" x14ac:dyDescent="0.25">
      <c r="A78" s="63"/>
      <c r="B78" s="13"/>
      <c r="C78" s="7"/>
      <c r="D78" s="10"/>
      <c r="E78" s="10"/>
      <c r="F78" s="10"/>
      <c r="G78" s="7"/>
    </row>
    <row r="79" spans="1:7" s="14" customFormat="1" ht="75" x14ac:dyDescent="0.25">
      <c r="A79" s="74" t="s">
        <v>58</v>
      </c>
      <c r="B79" s="13" t="s">
        <v>117</v>
      </c>
      <c r="C79" s="7" t="s">
        <v>94</v>
      </c>
      <c r="D79" s="10">
        <v>6</v>
      </c>
      <c r="E79" s="10"/>
      <c r="F79" s="10"/>
      <c r="G79" s="7"/>
    </row>
    <row r="80" spans="1:7" s="14" customFormat="1" x14ac:dyDescent="0.25">
      <c r="A80" s="74"/>
      <c r="B80" s="13"/>
      <c r="C80" s="7"/>
      <c r="D80" s="10"/>
      <c r="E80" s="10"/>
      <c r="F80" s="10"/>
      <c r="G80" s="7"/>
    </row>
    <row r="81" spans="1:7" s="14" customFormat="1" ht="30" x14ac:dyDescent="0.25">
      <c r="A81" s="74" t="s">
        <v>60</v>
      </c>
      <c r="B81" s="13" t="s">
        <v>350</v>
      </c>
      <c r="C81" s="7" t="s">
        <v>74</v>
      </c>
      <c r="D81" s="10">
        <v>18</v>
      </c>
      <c r="E81" s="10"/>
      <c r="F81" s="10"/>
      <c r="G81" s="7"/>
    </row>
    <row r="82" spans="1:7" s="86" customFormat="1" ht="15" customHeight="1" x14ac:dyDescent="0.25">
      <c r="A82" s="91"/>
      <c r="B82" s="24"/>
      <c r="C82" s="33"/>
      <c r="D82" s="33"/>
      <c r="E82" s="189"/>
      <c r="F82" s="189"/>
      <c r="G82" s="7"/>
    </row>
    <row r="83" spans="1:7" s="86" customFormat="1" ht="90.6" customHeight="1" x14ac:dyDescent="0.25">
      <c r="A83" s="63" t="s">
        <v>62</v>
      </c>
      <c r="B83" s="13" t="s">
        <v>351</v>
      </c>
      <c r="C83" s="7" t="s">
        <v>94</v>
      </c>
      <c r="D83" s="10">
        <v>67</v>
      </c>
      <c r="E83" s="10"/>
      <c r="F83" s="10"/>
      <c r="G83" s="7"/>
    </row>
    <row r="84" spans="1:7" s="86" customFormat="1" ht="5.65" customHeight="1" x14ac:dyDescent="0.25">
      <c r="A84" s="91"/>
      <c r="B84" s="24"/>
      <c r="C84" s="33"/>
      <c r="D84" s="33"/>
      <c r="E84" s="189"/>
      <c r="F84" s="189"/>
      <c r="G84" s="7"/>
    </row>
    <row r="85" spans="1:7" s="14" customFormat="1" ht="5.65" customHeight="1" x14ac:dyDescent="0.25">
      <c r="A85" s="74"/>
      <c r="B85" s="11"/>
      <c r="C85" s="11"/>
      <c r="D85" s="11"/>
      <c r="E85" s="175"/>
      <c r="F85" s="175"/>
      <c r="G85" s="7"/>
    </row>
    <row r="86" spans="1:7" s="86" customFormat="1" ht="60" x14ac:dyDescent="0.25">
      <c r="A86" s="63" t="s">
        <v>64</v>
      </c>
      <c r="B86" s="95" t="s">
        <v>115</v>
      </c>
      <c r="C86" s="7" t="s">
        <v>94</v>
      </c>
      <c r="D86" s="10">
        <v>45</v>
      </c>
      <c r="E86" s="10"/>
      <c r="F86" s="10"/>
      <c r="G86" s="7"/>
    </row>
    <row r="87" spans="1:7" s="86" customFormat="1" ht="5.65" customHeight="1" x14ac:dyDescent="0.25">
      <c r="A87" s="91"/>
      <c r="B87" s="24"/>
      <c r="C87" s="33"/>
      <c r="D87" s="33"/>
      <c r="E87" s="189"/>
      <c r="F87" s="189"/>
      <c r="G87" s="7"/>
    </row>
    <row r="88" spans="1:7" s="14" customFormat="1" ht="5.65" customHeight="1" x14ac:dyDescent="0.25">
      <c r="A88" s="74"/>
      <c r="B88" s="11"/>
      <c r="C88" s="11"/>
      <c r="D88" s="11"/>
      <c r="E88" s="175"/>
      <c r="F88" s="175"/>
      <c r="G88" s="7"/>
    </row>
    <row r="89" spans="1:7" s="14" customFormat="1" ht="39" customHeight="1" x14ac:dyDescent="0.25">
      <c r="A89" s="63" t="s">
        <v>67</v>
      </c>
      <c r="B89" s="95" t="s">
        <v>352</v>
      </c>
      <c r="C89" s="7" t="s">
        <v>94</v>
      </c>
      <c r="D89" s="10">
        <v>6</v>
      </c>
      <c r="E89" s="10"/>
      <c r="F89" s="10"/>
      <c r="G89" s="7"/>
    </row>
    <row r="90" spans="1:7" s="86" customFormat="1" ht="5.65" customHeight="1" x14ac:dyDescent="0.25">
      <c r="A90" s="91"/>
      <c r="B90" s="24"/>
      <c r="C90" s="33"/>
      <c r="D90" s="33"/>
      <c r="E90" s="189"/>
      <c r="F90" s="189"/>
      <c r="G90" s="7"/>
    </row>
    <row r="91" spans="1:7" s="14" customFormat="1" ht="5.65" customHeight="1" x14ac:dyDescent="0.25">
      <c r="A91" s="74"/>
      <c r="B91" s="11"/>
      <c r="C91" s="11"/>
      <c r="D91" s="11"/>
      <c r="E91" s="175"/>
      <c r="F91" s="175"/>
      <c r="G91" s="7"/>
    </row>
    <row r="92" spans="1:7" s="14" customFormat="1" ht="30" x14ac:dyDescent="0.25">
      <c r="A92" s="63" t="s">
        <v>69</v>
      </c>
      <c r="B92" s="95" t="s">
        <v>263</v>
      </c>
      <c r="C92" s="7" t="s">
        <v>74</v>
      </c>
      <c r="D92" s="10">
        <v>52.7</v>
      </c>
      <c r="E92" s="10"/>
      <c r="F92" s="10"/>
      <c r="G92" s="7"/>
    </row>
    <row r="93" spans="1:7" s="86" customFormat="1" ht="5.65" customHeight="1" x14ac:dyDescent="0.25">
      <c r="A93" s="91"/>
      <c r="B93" s="24"/>
      <c r="C93" s="33"/>
      <c r="D93" s="33"/>
      <c r="E93" s="189"/>
      <c r="F93" s="189"/>
      <c r="G93" s="7"/>
    </row>
    <row r="94" spans="1:7" s="14" customFormat="1" ht="5.65" customHeight="1" x14ac:dyDescent="0.25">
      <c r="A94" s="74"/>
      <c r="B94" s="11"/>
      <c r="C94" s="11"/>
      <c r="D94" s="11"/>
      <c r="E94" s="175"/>
      <c r="F94" s="175"/>
      <c r="G94" s="7"/>
    </row>
    <row r="95" spans="1:7" s="86" customFormat="1" x14ac:dyDescent="0.25">
      <c r="A95" s="63" t="s">
        <v>71</v>
      </c>
      <c r="B95" s="13" t="s">
        <v>88</v>
      </c>
      <c r="C95" s="11" t="s">
        <v>89</v>
      </c>
      <c r="D95" s="34">
        <v>0.1</v>
      </c>
      <c r="E95" s="10"/>
      <c r="F95" s="10"/>
      <c r="G95" s="7"/>
    </row>
    <row r="96" spans="1:7" s="86" customFormat="1" ht="5.65" customHeight="1" x14ac:dyDescent="0.25">
      <c r="A96" s="91"/>
      <c r="B96" s="24"/>
      <c r="C96" s="33"/>
      <c r="D96" s="33"/>
      <c r="E96" s="189"/>
      <c r="F96" s="189"/>
      <c r="G96" s="7"/>
    </row>
    <row r="97" spans="1:7" s="14" customFormat="1" ht="5.65" customHeight="1" x14ac:dyDescent="0.25">
      <c r="A97" s="74"/>
      <c r="B97" s="11"/>
      <c r="C97" s="11"/>
      <c r="D97" s="11"/>
      <c r="E97" s="175"/>
      <c r="F97" s="175"/>
      <c r="G97" s="7"/>
    </row>
    <row r="98" spans="1:7" s="86" customFormat="1" ht="18" customHeight="1" x14ac:dyDescent="0.25">
      <c r="A98" s="92"/>
      <c r="B98" s="23" t="s">
        <v>135</v>
      </c>
      <c r="C98" s="35"/>
      <c r="D98" s="35"/>
      <c r="E98" s="190"/>
      <c r="F98" s="191"/>
      <c r="G98" s="7"/>
    </row>
    <row r="99" spans="1:7" s="86" customFormat="1" x14ac:dyDescent="0.25">
      <c r="A99" s="63"/>
      <c r="B99" s="90"/>
      <c r="C99" s="7"/>
      <c r="D99" s="10"/>
      <c r="E99" s="10"/>
      <c r="F99" s="10"/>
      <c r="G99" s="7"/>
    </row>
    <row r="100" spans="1:7" s="86" customFormat="1" x14ac:dyDescent="0.25">
      <c r="A100" s="63"/>
      <c r="B100" s="90"/>
      <c r="C100" s="7"/>
      <c r="D100" s="10"/>
      <c r="E100" s="10"/>
      <c r="F100" s="10"/>
      <c r="G100" s="7"/>
    </row>
    <row r="101" spans="1:7" x14ac:dyDescent="0.25">
      <c r="A101" s="71" t="s">
        <v>22</v>
      </c>
      <c r="B101" s="72" t="s">
        <v>340</v>
      </c>
      <c r="C101" s="8"/>
      <c r="D101" s="8"/>
      <c r="E101" s="173"/>
      <c r="F101" s="174"/>
    </row>
    <row r="102" spans="1:7" s="86" customFormat="1" ht="5.65" customHeight="1" x14ac:dyDescent="0.25">
      <c r="A102" s="91"/>
      <c r="B102" s="24"/>
      <c r="C102" s="33"/>
      <c r="D102" s="33"/>
      <c r="E102" s="189"/>
      <c r="F102" s="189"/>
      <c r="G102" s="7"/>
    </row>
    <row r="103" spans="1:7" s="14" customFormat="1" ht="5.65" customHeight="1" x14ac:dyDescent="0.25">
      <c r="A103" s="74"/>
      <c r="B103" s="11"/>
      <c r="C103" s="11"/>
      <c r="D103" s="11"/>
      <c r="E103" s="175"/>
      <c r="F103" s="175"/>
      <c r="G103" s="7"/>
    </row>
    <row r="104" spans="1:7" s="100" customFormat="1" ht="45" x14ac:dyDescent="0.25">
      <c r="A104" s="98" t="s">
        <v>92</v>
      </c>
      <c r="B104" s="97" t="s">
        <v>353</v>
      </c>
      <c r="C104" s="192" t="s">
        <v>74</v>
      </c>
      <c r="D104" s="36">
        <v>4.5</v>
      </c>
      <c r="E104" s="36"/>
      <c r="F104" s="36"/>
      <c r="G104" s="192"/>
    </row>
    <row r="105" spans="1:7" s="14" customFormat="1" ht="17.25" customHeight="1" x14ac:dyDescent="0.25">
      <c r="A105" s="74"/>
      <c r="B105" s="11"/>
      <c r="C105" s="11"/>
      <c r="D105" s="11"/>
      <c r="E105" s="175"/>
      <c r="F105" s="175"/>
      <c r="G105" s="7"/>
    </row>
    <row r="106" spans="1:7" s="86" customFormat="1" ht="60" x14ac:dyDescent="0.25">
      <c r="A106" s="63" t="s">
        <v>49</v>
      </c>
      <c r="B106" s="13" t="s">
        <v>354</v>
      </c>
      <c r="C106" s="7" t="s">
        <v>74</v>
      </c>
      <c r="D106" s="10">
        <v>38.4</v>
      </c>
      <c r="E106" s="10"/>
      <c r="F106" s="10"/>
      <c r="G106" s="7"/>
    </row>
    <row r="107" spans="1:7" s="86" customFormat="1" ht="15.75" customHeight="1" x14ac:dyDescent="0.25">
      <c r="A107" s="91"/>
      <c r="B107" s="24"/>
      <c r="C107" s="33"/>
      <c r="D107" s="33"/>
      <c r="E107" s="189"/>
      <c r="F107" s="189"/>
      <c r="G107" s="7"/>
    </row>
    <row r="108" spans="1:7" s="86" customFormat="1" x14ac:dyDescent="0.25">
      <c r="A108" s="63" t="s">
        <v>54</v>
      </c>
      <c r="B108" s="97" t="s">
        <v>355</v>
      </c>
      <c r="C108" s="7" t="s">
        <v>74</v>
      </c>
      <c r="D108" s="10">
        <v>0.96</v>
      </c>
      <c r="E108" s="10"/>
      <c r="F108" s="10"/>
      <c r="G108" s="7"/>
    </row>
    <row r="109" spans="1:7" s="86" customFormat="1" ht="18" customHeight="1" x14ac:dyDescent="0.25">
      <c r="A109" s="91"/>
      <c r="B109" s="24"/>
      <c r="C109" s="33"/>
      <c r="D109" s="33"/>
      <c r="E109" s="189"/>
      <c r="F109" s="189"/>
      <c r="G109" s="7"/>
    </row>
    <row r="110" spans="1:7" s="100" customFormat="1" ht="32.450000000000003" customHeight="1" x14ac:dyDescent="0.25">
      <c r="A110" s="98" t="s">
        <v>56</v>
      </c>
      <c r="B110" s="13" t="s">
        <v>356</v>
      </c>
      <c r="C110" s="192" t="s">
        <v>74</v>
      </c>
      <c r="D110" s="36">
        <v>3.2</v>
      </c>
      <c r="E110" s="36"/>
      <c r="F110" s="36"/>
      <c r="G110" s="192"/>
    </row>
    <row r="111" spans="1:7" s="86" customFormat="1" ht="5.65" customHeight="1" x14ac:dyDescent="0.25">
      <c r="A111" s="91"/>
      <c r="B111" s="24"/>
      <c r="C111" s="33"/>
      <c r="D111" s="33"/>
      <c r="E111" s="189"/>
      <c r="F111" s="189"/>
      <c r="G111" s="7"/>
    </row>
    <row r="112" spans="1:7" s="14" customFormat="1" ht="5.65" customHeight="1" x14ac:dyDescent="0.25">
      <c r="A112" s="74"/>
      <c r="B112" s="11"/>
      <c r="C112" s="11"/>
      <c r="D112" s="11"/>
      <c r="E112" s="175"/>
      <c r="F112" s="175"/>
      <c r="G112" s="7"/>
    </row>
    <row r="113" spans="1:7" s="14" customFormat="1" x14ac:dyDescent="0.25">
      <c r="A113" s="63" t="s">
        <v>58</v>
      </c>
      <c r="B113" s="13" t="s">
        <v>88</v>
      </c>
      <c r="C113" s="11" t="s">
        <v>89</v>
      </c>
      <c r="D113" s="34">
        <v>0.1</v>
      </c>
      <c r="E113" s="175"/>
      <c r="F113" s="175"/>
      <c r="G113" s="7"/>
    </row>
    <row r="114" spans="1:7" s="86" customFormat="1" ht="5.65" customHeight="1" x14ac:dyDescent="0.25">
      <c r="A114" s="91"/>
      <c r="B114" s="24"/>
      <c r="C114" s="33"/>
      <c r="D114" s="33"/>
      <c r="E114" s="189"/>
      <c r="F114" s="189"/>
      <c r="G114" s="7"/>
    </row>
    <row r="115" spans="1:7" s="14" customFormat="1" ht="5.65" customHeight="1" x14ac:dyDescent="0.25">
      <c r="A115" s="74"/>
      <c r="B115" s="11"/>
      <c r="C115" s="11"/>
      <c r="D115" s="11"/>
      <c r="E115" s="175"/>
      <c r="F115" s="175"/>
      <c r="G115" s="7"/>
    </row>
    <row r="116" spans="1:7" s="86" customFormat="1" ht="20.25" customHeight="1" x14ac:dyDescent="0.25">
      <c r="A116" s="92"/>
      <c r="B116" s="23" t="s">
        <v>357</v>
      </c>
      <c r="C116" s="23"/>
      <c r="D116" s="23"/>
      <c r="E116" s="193"/>
      <c r="F116" s="194"/>
      <c r="G116" s="7"/>
    </row>
    <row r="117" spans="1:7" s="86" customFormat="1" x14ac:dyDescent="0.25">
      <c r="A117" s="63"/>
      <c r="B117" s="90"/>
      <c r="C117" s="7"/>
      <c r="D117" s="10"/>
      <c r="E117" s="10"/>
      <c r="F117" s="10"/>
      <c r="G117" s="7"/>
    </row>
    <row r="118" spans="1:7" s="86" customFormat="1" x14ac:dyDescent="0.25">
      <c r="A118" s="63"/>
      <c r="B118" s="90"/>
      <c r="C118" s="7"/>
      <c r="D118" s="10"/>
      <c r="E118" s="10"/>
      <c r="F118" s="10"/>
      <c r="G118" s="7"/>
    </row>
    <row r="119" spans="1:7" x14ac:dyDescent="0.25">
      <c r="A119" s="71" t="s">
        <v>24</v>
      </c>
      <c r="B119" s="72" t="s">
        <v>341</v>
      </c>
      <c r="C119" s="8"/>
      <c r="D119" s="8"/>
      <c r="E119" s="173"/>
      <c r="F119" s="174"/>
    </row>
    <row r="120" spans="1:7" s="86" customFormat="1" ht="5.65" customHeight="1" x14ac:dyDescent="0.25">
      <c r="A120" s="91"/>
      <c r="B120" s="24"/>
      <c r="C120" s="33"/>
      <c r="D120" s="33"/>
      <c r="E120" s="189"/>
      <c r="F120" s="189"/>
      <c r="G120" s="7"/>
    </row>
    <row r="121" spans="1:7" s="14" customFormat="1" ht="5.65" customHeight="1" x14ac:dyDescent="0.25">
      <c r="A121" s="74"/>
      <c r="B121" s="11"/>
      <c r="C121" s="11"/>
      <c r="D121" s="11"/>
      <c r="E121" s="175"/>
      <c r="F121" s="175"/>
      <c r="G121" s="7"/>
    </row>
    <row r="122" spans="1:7" s="86" customFormat="1" ht="45" x14ac:dyDescent="0.25">
      <c r="A122" s="63" t="s">
        <v>92</v>
      </c>
      <c r="B122" s="13" t="s">
        <v>358</v>
      </c>
      <c r="C122" s="7" t="s">
        <v>94</v>
      </c>
      <c r="D122" s="10">
        <v>1</v>
      </c>
      <c r="E122" s="10"/>
      <c r="F122" s="10"/>
      <c r="G122" s="7"/>
    </row>
    <row r="123" spans="1:7" s="86" customFormat="1" ht="5.65" customHeight="1" x14ac:dyDescent="0.25">
      <c r="A123" s="91"/>
      <c r="B123" s="24"/>
      <c r="C123" s="33"/>
      <c r="D123" s="33"/>
      <c r="E123" s="189"/>
      <c r="F123" s="189"/>
      <c r="G123" s="7"/>
    </row>
    <row r="124" spans="1:7" s="14" customFormat="1" ht="5.65" customHeight="1" x14ac:dyDescent="0.25">
      <c r="A124" s="74"/>
      <c r="B124" s="11"/>
      <c r="C124" s="11"/>
      <c r="D124" s="11"/>
      <c r="E124" s="175"/>
      <c r="F124" s="175"/>
      <c r="G124" s="7"/>
    </row>
    <row r="125" spans="1:7" s="86" customFormat="1" ht="81.75" customHeight="1" x14ac:dyDescent="0.25">
      <c r="A125" s="63" t="s">
        <v>49</v>
      </c>
      <c r="B125" s="13" t="s">
        <v>359</v>
      </c>
      <c r="C125" s="7" t="s">
        <v>94</v>
      </c>
      <c r="D125" s="10">
        <v>4</v>
      </c>
      <c r="E125" s="10"/>
      <c r="F125" s="10"/>
      <c r="G125" s="7"/>
    </row>
    <row r="126" spans="1:7" s="86" customFormat="1" ht="18" customHeight="1" x14ac:dyDescent="0.25">
      <c r="A126" s="91"/>
      <c r="B126" s="24"/>
      <c r="C126" s="33"/>
      <c r="D126" s="33"/>
      <c r="E126" s="189"/>
      <c r="F126" s="189"/>
      <c r="G126" s="7"/>
    </row>
    <row r="127" spans="1:7" s="86" customFormat="1" ht="75" x14ac:dyDescent="0.25">
      <c r="A127" s="74" t="s">
        <v>51</v>
      </c>
      <c r="B127" s="13" t="s">
        <v>360</v>
      </c>
      <c r="C127" s="7" t="s">
        <v>94</v>
      </c>
      <c r="D127" s="10">
        <v>5.5</v>
      </c>
      <c r="E127" s="175"/>
      <c r="F127" s="175"/>
      <c r="G127" s="7"/>
    </row>
    <row r="128" spans="1:7" s="86" customFormat="1" x14ac:dyDescent="0.25">
      <c r="A128" s="74"/>
      <c r="B128" s="13"/>
      <c r="C128" s="7"/>
      <c r="D128" s="10"/>
      <c r="E128" s="175"/>
      <c r="F128" s="175"/>
      <c r="G128" s="7"/>
    </row>
    <row r="129" spans="1:7" s="86" customFormat="1" ht="45" x14ac:dyDescent="0.25">
      <c r="A129" s="63" t="s">
        <v>6</v>
      </c>
      <c r="B129" s="37" t="s">
        <v>361</v>
      </c>
      <c r="C129" s="1" t="s">
        <v>362</v>
      </c>
      <c r="D129" s="4">
        <v>495</v>
      </c>
      <c r="E129" s="175"/>
      <c r="F129" s="175"/>
      <c r="G129" s="7"/>
    </row>
    <row r="130" spans="1:7" s="86" customFormat="1" x14ac:dyDescent="0.25">
      <c r="A130" s="63"/>
      <c r="B130" s="13"/>
      <c r="C130" s="1"/>
      <c r="D130" s="4"/>
      <c r="E130" s="175"/>
      <c r="F130" s="175"/>
      <c r="G130" s="7"/>
    </row>
    <row r="131" spans="1:7" s="86" customFormat="1" ht="45" x14ac:dyDescent="0.25">
      <c r="A131" s="63" t="s">
        <v>7</v>
      </c>
      <c r="B131" s="37" t="s">
        <v>363</v>
      </c>
      <c r="C131" s="1" t="s">
        <v>362</v>
      </c>
      <c r="D131" s="4">
        <v>50</v>
      </c>
      <c r="E131" s="175"/>
      <c r="F131" s="175"/>
      <c r="G131" s="7"/>
    </row>
    <row r="132" spans="1:7" s="86" customFormat="1" x14ac:dyDescent="0.25">
      <c r="A132" s="91"/>
      <c r="B132" s="75"/>
      <c r="C132" s="20"/>
      <c r="D132" s="20"/>
      <c r="E132" s="175"/>
      <c r="F132" s="175"/>
      <c r="G132" s="7"/>
    </row>
    <row r="133" spans="1:7" s="14" customFormat="1" ht="30" x14ac:dyDescent="0.25">
      <c r="A133" s="74" t="s">
        <v>8</v>
      </c>
      <c r="B133" s="38" t="s">
        <v>711</v>
      </c>
      <c r="C133" s="1" t="s">
        <v>362</v>
      </c>
      <c r="D133" s="4">
        <v>225</v>
      </c>
      <c r="E133" s="175"/>
      <c r="F133" s="175"/>
      <c r="G133" s="7"/>
    </row>
    <row r="134" spans="1:7" s="14" customFormat="1" x14ac:dyDescent="0.25">
      <c r="A134" s="74"/>
      <c r="B134" s="11"/>
      <c r="C134" s="11"/>
      <c r="D134" s="11"/>
      <c r="E134" s="175"/>
      <c r="F134" s="175"/>
      <c r="G134" s="7"/>
    </row>
    <row r="135" spans="1:7" s="86" customFormat="1" ht="60" customHeight="1" x14ac:dyDescent="0.25">
      <c r="A135" s="63" t="s">
        <v>10</v>
      </c>
      <c r="B135" s="13" t="s">
        <v>364</v>
      </c>
      <c r="C135" s="7" t="s">
        <v>53</v>
      </c>
      <c r="D135" s="10">
        <v>1</v>
      </c>
      <c r="E135" s="10"/>
      <c r="F135" s="10"/>
      <c r="G135" s="7"/>
    </row>
    <row r="136" spans="1:7" s="86" customFormat="1" ht="5.65" customHeight="1" x14ac:dyDescent="0.25">
      <c r="A136" s="91"/>
      <c r="B136" s="24"/>
      <c r="C136" s="33"/>
      <c r="D136" s="33"/>
      <c r="E136" s="189"/>
      <c r="F136" s="189"/>
      <c r="G136" s="7"/>
    </row>
    <row r="137" spans="1:7" s="14" customFormat="1" ht="5.65" customHeight="1" x14ac:dyDescent="0.25">
      <c r="A137" s="74"/>
      <c r="B137" s="11"/>
      <c r="C137" s="11"/>
      <c r="D137" s="11"/>
      <c r="E137" s="175"/>
      <c r="F137" s="175"/>
      <c r="G137" s="7"/>
    </row>
    <row r="138" spans="1:7" s="14" customFormat="1" x14ac:dyDescent="0.25">
      <c r="A138" s="63" t="s">
        <v>365</v>
      </c>
      <c r="B138" s="13" t="s">
        <v>88</v>
      </c>
      <c r="C138" s="11" t="s">
        <v>89</v>
      </c>
      <c r="D138" s="34">
        <v>0.1</v>
      </c>
      <c r="E138" s="175"/>
      <c r="F138" s="175"/>
      <c r="G138" s="7"/>
    </row>
    <row r="139" spans="1:7" s="86" customFormat="1" ht="5.65" customHeight="1" x14ac:dyDescent="0.25">
      <c r="A139" s="91"/>
      <c r="B139" s="24"/>
      <c r="C139" s="33"/>
      <c r="D139" s="33"/>
      <c r="E139" s="189"/>
      <c r="F139" s="189"/>
      <c r="G139" s="7"/>
    </row>
    <row r="140" spans="1:7" s="14" customFormat="1" ht="5.65" customHeight="1" x14ac:dyDescent="0.25">
      <c r="A140" s="74"/>
      <c r="B140" s="11"/>
      <c r="C140" s="11"/>
      <c r="D140" s="11"/>
      <c r="E140" s="175"/>
      <c r="F140" s="175"/>
      <c r="G140" s="7"/>
    </row>
    <row r="141" spans="1:7" s="86" customFormat="1" ht="18" customHeight="1" x14ac:dyDescent="0.25">
      <c r="A141" s="92"/>
      <c r="B141" s="23" t="s">
        <v>366</v>
      </c>
      <c r="C141" s="23"/>
      <c r="D141" s="23"/>
      <c r="E141" s="193"/>
      <c r="F141" s="194"/>
      <c r="G141" s="7"/>
    </row>
    <row r="142" spans="1:7" s="86" customFormat="1" x14ac:dyDescent="0.25">
      <c r="A142" s="63"/>
      <c r="B142" s="90"/>
      <c r="C142" s="7"/>
      <c r="D142" s="10"/>
      <c r="E142" s="10"/>
      <c r="F142" s="10"/>
      <c r="G142" s="7"/>
    </row>
    <row r="143" spans="1:7" s="86" customFormat="1" x14ac:dyDescent="0.25">
      <c r="A143" s="63"/>
      <c r="B143" s="90"/>
      <c r="C143" s="7"/>
      <c r="D143" s="10"/>
      <c r="E143" s="10"/>
      <c r="F143" s="10"/>
      <c r="G143" s="7"/>
    </row>
    <row r="144" spans="1:7" x14ac:dyDescent="0.25">
      <c r="A144" s="71" t="s">
        <v>26</v>
      </c>
      <c r="B144" s="72" t="s">
        <v>342</v>
      </c>
      <c r="C144" s="8"/>
      <c r="D144" s="8"/>
      <c r="E144" s="173"/>
      <c r="F144" s="174"/>
    </row>
    <row r="145" spans="1:7" s="86" customFormat="1" ht="5.65" customHeight="1" x14ac:dyDescent="0.25">
      <c r="A145" s="91"/>
      <c r="B145" s="24"/>
      <c r="C145" s="33"/>
      <c r="D145" s="33"/>
      <c r="E145" s="189"/>
      <c r="F145" s="189"/>
      <c r="G145" s="7"/>
    </row>
    <row r="146" spans="1:7" s="14" customFormat="1" ht="5.65" customHeight="1" x14ac:dyDescent="0.25">
      <c r="A146" s="74"/>
      <c r="B146" s="11"/>
      <c r="C146" s="11"/>
      <c r="D146" s="11"/>
      <c r="E146" s="175"/>
      <c r="F146" s="175"/>
      <c r="G146" s="7"/>
    </row>
    <row r="147" spans="1:7" s="86" customFormat="1" ht="30" x14ac:dyDescent="0.25">
      <c r="A147" s="63" t="s">
        <v>92</v>
      </c>
      <c r="B147" s="13" t="s">
        <v>367</v>
      </c>
      <c r="C147" s="7" t="s">
        <v>53</v>
      </c>
      <c r="D147" s="10">
        <v>3</v>
      </c>
      <c r="E147" s="10"/>
      <c r="F147" s="10"/>
      <c r="G147" s="7"/>
    </row>
    <row r="148" spans="1:7" s="86" customFormat="1" ht="5.65" customHeight="1" x14ac:dyDescent="0.25">
      <c r="A148" s="91"/>
      <c r="B148" s="24"/>
      <c r="C148" s="33"/>
      <c r="D148" s="33"/>
      <c r="E148" s="189"/>
      <c r="F148" s="189"/>
      <c r="G148" s="7"/>
    </row>
    <row r="149" spans="1:7" s="14" customFormat="1" ht="5.65" customHeight="1" x14ac:dyDescent="0.25">
      <c r="A149" s="74"/>
      <c r="B149" s="11"/>
      <c r="C149" s="11"/>
      <c r="D149" s="11"/>
      <c r="E149" s="175"/>
      <c r="F149" s="175"/>
      <c r="G149" s="7"/>
    </row>
    <row r="150" spans="1:7" s="14" customFormat="1" ht="60" x14ac:dyDescent="0.25">
      <c r="A150" s="63" t="s">
        <v>49</v>
      </c>
      <c r="B150" s="13" t="s">
        <v>368</v>
      </c>
      <c r="C150" s="7" t="s">
        <v>74</v>
      </c>
      <c r="D150" s="10">
        <v>3.2</v>
      </c>
      <c r="E150" s="10"/>
      <c r="F150" s="10"/>
      <c r="G150" s="7"/>
    </row>
    <row r="151" spans="1:7" s="14" customFormat="1" x14ac:dyDescent="0.25">
      <c r="A151" s="63"/>
      <c r="B151" s="13"/>
      <c r="C151" s="7"/>
      <c r="D151" s="10"/>
      <c r="E151" s="10"/>
      <c r="F151" s="10"/>
      <c r="G151" s="7"/>
    </row>
    <row r="152" spans="1:7" s="14" customFormat="1" ht="75" x14ac:dyDescent="0.25">
      <c r="A152" s="63" t="s">
        <v>51</v>
      </c>
      <c r="B152" s="13" t="s">
        <v>369</v>
      </c>
      <c r="C152" s="1" t="s">
        <v>74</v>
      </c>
      <c r="D152" s="4">
        <v>15.6</v>
      </c>
      <c r="E152" s="10"/>
      <c r="F152" s="10"/>
      <c r="G152" s="7"/>
    </row>
    <row r="153" spans="1:7" s="14" customFormat="1" x14ac:dyDescent="0.25">
      <c r="A153" s="74"/>
      <c r="B153" s="11"/>
      <c r="C153" s="12"/>
      <c r="D153" s="12"/>
      <c r="E153" s="10"/>
      <c r="F153" s="10"/>
      <c r="G153" s="7"/>
    </row>
    <row r="154" spans="1:7" s="14" customFormat="1" ht="63.75" customHeight="1" x14ac:dyDescent="0.25">
      <c r="A154" s="63" t="s">
        <v>54</v>
      </c>
      <c r="B154" s="13" t="s">
        <v>370</v>
      </c>
      <c r="C154" s="1" t="s">
        <v>74</v>
      </c>
      <c r="D154" s="4">
        <v>24</v>
      </c>
      <c r="E154" s="10"/>
      <c r="F154" s="10"/>
      <c r="G154" s="7"/>
    </row>
    <row r="155" spans="1:7" s="14" customFormat="1" x14ac:dyDescent="0.25">
      <c r="A155" s="63"/>
      <c r="B155" s="13"/>
      <c r="C155" s="1"/>
      <c r="D155" s="4"/>
      <c r="E155" s="10"/>
      <c r="F155" s="10"/>
      <c r="G155" s="7"/>
    </row>
    <row r="156" spans="1:7" s="14" customFormat="1" ht="166.5" customHeight="1" x14ac:dyDescent="0.25">
      <c r="A156" s="91" t="s">
        <v>56</v>
      </c>
      <c r="B156" s="39" t="s">
        <v>371</v>
      </c>
      <c r="C156" s="12" t="s">
        <v>77</v>
      </c>
      <c r="D156" s="12">
        <v>19.2</v>
      </c>
      <c r="E156" s="10"/>
      <c r="F156" s="10"/>
      <c r="G156" s="7"/>
    </row>
    <row r="157" spans="1:7" s="14" customFormat="1" x14ac:dyDescent="0.25">
      <c r="A157" s="74"/>
      <c r="B157" s="40"/>
      <c r="C157" s="12"/>
      <c r="D157" s="12"/>
      <c r="E157" s="10"/>
      <c r="F157" s="10"/>
      <c r="G157" s="7"/>
    </row>
    <row r="158" spans="1:7" s="14" customFormat="1" ht="60" x14ac:dyDescent="0.25">
      <c r="A158" s="63" t="s">
        <v>58</v>
      </c>
      <c r="B158" s="13" t="s">
        <v>372</v>
      </c>
      <c r="C158" s="1" t="s">
        <v>74</v>
      </c>
      <c r="D158" s="4">
        <f>24+6</f>
        <v>30</v>
      </c>
      <c r="E158" s="10"/>
      <c r="F158" s="10"/>
      <c r="G158" s="7"/>
    </row>
    <row r="159" spans="1:7" s="14" customFormat="1" x14ac:dyDescent="0.25">
      <c r="A159" s="63"/>
      <c r="B159" s="13"/>
      <c r="C159" s="1"/>
      <c r="D159" s="4"/>
      <c r="E159" s="10"/>
      <c r="F159" s="10"/>
      <c r="G159" s="7"/>
    </row>
    <row r="160" spans="1:7" s="14" customFormat="1" ht="75" x14ac:dyDescent="0.25">
      <c r="A160" s="74" t="s">
        <v>60</v>
      </c>
      <c r="B160" s="468" t="s">
        <v>776</v>
      </c>
      <c r="C160" s="469" t="s">
        <v>74</v>
      </c>
      <c r="D160" s="470">
        <v>5</v>
      </c>
      <c r="E160" s="10"/>
      <c r="F160" s="10"/>
      <c r="G160" s="7"/>
    </row>
    <row r="161" spans="1:7" s="14" customFormat="1" x14ac:dyDescent="0.25">
      <c r="A161" s="91"/>
      <c r="B161" s="24"/>
      <c r="C161" s="20"/>
      <c r="D161" s="20"/>
      <c r="E161" s="10"/>
      <c r="F161" s="10"/>
      <c r="G161" s="7"/>
    </row>
    <row r="162" spans="1:7" s="14" customFormat="1" ht="50.25" customHeight="1" x14ac:dyDescent="0.25">
      <c r="A162" s="63" t="s">
        <v>62</v>
      </c>
      <c r="B162" s="13" t="s">
        <v>373</v>
      </c>
      <c r="C162" s="1" t="s">
        <v>74</v>
      </c>
      <c r="D162" s="4">
        <v>35</v>
      </c>
      <c r="E162" s="10"/>
      <c r="F162" s="10"/>
      <c r="G162" s="7"/>
    </row>
    <row r="163" spans="1:7" s="14" customFormat="1" ht="15.75" customHeight="1" x14ac:dyDescent="0.25">
      <c r="A163" s="74"/>
      <c r="B163" s="11"/>
      <c r="C163" s="11"/>
      <c r="D163" s="11"/>
      <c r="E163" s="175"/>
      <c r="F163" s="175"/>
      <c r="G163" s="7"/>
    </row>
    <row r="164" spans="1:7" s="14" customFormat="1" x14ac:dyDescent="0.25">
      <c r="A164" s="63" t="s">
        <v>64</v>
      </c>
      <c r="B164" s="13" t="s">
        <v>88</v>
      </c>
      <c r="C164" s="11" t="s">
        <v>89</v>
      </c>
      <c r="D164" s="34">
        <v>0.1</v>
      </c>
      <c r="E164" s="175"/>
      <c r="F164" s="10"/>
      <c r="G164" s="7"/>
    </row>
    <row r="165" spans="1:7" s="86" customFormat="1" ht="5.65" customHeight="1" x14ac:dyDescent="0.25">
      <c r="A165" s="91"/>
      <c r="B165" s="24"/>
      <c r="C165" s="33"/>
      <c r="D165" s="33"/>
      <c r="E165" s="189"/>
      <c r="F165" s="189"/>
      <c r="G165" s="7"/>
    </row>
    <row r="166" spans="1:7" s="14" customFormat="1" ht="5.65" customHeight="1" x14ac:dyDescent="0.25">
      <c r="A166" s="74"/>
      <c r="B166" s="11"/>
      <c r="C166" s="11"/>
      <c r="D166" s="11"/>
      <c r="E166" s="175"/>
      <c r="F166" s="175"/>
      <c r="G166" s="7"/>
    </row>
    <row r="167" spans="1:7" s="86" customFormat="1" ht="19.5" customHeight="1" x14ac:dyDescent="0.25">
      <c r="A167" s="195"/>
      <c r="B167" s="23" t="s">
        <v>374</v>
      </c>
      <c r="C167" s="23"/>
      <c r="D167" s="23"/>
      <c r="E167" s="193"/>
      <c r="F167" s="194"/>
      <c r="G167" s="7"/>
    </row>
    <row r="168" spans="1:7" s="86" customFormat="1" x14ac:dyDescent="0.25">
      <c r="A168" s="63"/>
      <c r="B168" s="90"/>
      <c r="C168" s="7"/>
      <c r="D168" s="10"/>
      <c r="E168" s="10"/>
      <c r="F168" s="10"/>
      <c r="G168" s="7"/>
    </row>
    <row r="169" spans="1:7" s="86" customFormat="1" x14ac:dyDescent="0.25">
      <c r="A169" s="63"/>
      <c r="B169" s="90"/>
      <c r="C169" s="7"/>
      <c r="D169" s="10"/>
      <c r="E169" s="10"/>
      <c r="F169" s="10"/>
      <c r="G169" s="7"/>
    </row>
    <row r="170" spans="1:7" x14ac:dyDescent="0.25">
      <c r="A170" s="71" t="s">
        <v>28</v>
      </c>
      <c r="B170" s="72" t="s">
        <v>343</v>
      </c>
      <c r="C170" s="8"/>
      <c r="D170" s="8"/>
      <c r="E170" s="173"/>
      <c r="F170" s="174"/>
    </row>
    <row r="171" spans="1:7" s="86" customFormat="1" ht="5.65" customHeight="1" x14ac:dyDescent="0.25">
      <c r="A171" s="91"/>
      <c r="B171" s="24"/>
      <c r="C171" s="33"/>
      <c r="D171" s="33"/>
      <c r="E171" s="189"/>
      <c r="F171" s="189"/>
      <c r="G171" s="7"/>
    </row>
    <row r="172" spans="1:7" s="14" customFormat="1" ht="5.65" customHeight="1" x14ac:dyDescent="0.25">
      <c r="A172" s="74"/>
      <c r="B172" s="11"/>
      <c r="C172" s="11"/>
      <c r="D172" s="11"/>
      <c r="E172" s="175"/>
      <c r="F172" s="175"/>
      <c r="G172" s="7"/>
    </row>
    <row r="173" spans="1:7" s="86" customFormat="1" ht="83.25" customHeight="1" x14ac:dyDescent="0.25">
      <c r="A173" s="63" t="s">
        <v>92</v>
      </c>
      <c r="B173" s="13" t="s">
        <v>375</v>
      </c>
      <c r="C173" s="7" t="s">
        <v>53</v>
      </c>
      <c r="D173" s="10">
        <v>1</v>
      </c>
      <c r="E173" s="10"/>
      <c r="F173" s="10"/>
      <c r="G173" s="7"/>
    </row>
    <row r="174" spans="1:7" s="86" customFormat="1" ht="5.65" customHeight="1" x14ac:dyDescent="0.25">
      <c r="A174" s="91"/>
      <c r="B174" s="24"/>
      <c r="C174" s="33"/>
      <c r="D174" s="33"/>
      <c r="E174" s="189"/>
      <c r="F174" s="189"/>
      <c r="G174" s="7"/>
    </row>
    <row r="175" spans="1:7" s="14" customFormat="1" ht="5.65" customHeight="1" x14ac:dyDescent="0.25">
      <c r="A175" s="74"/>
      <c r="B175" s="11"/>
      <c r="C175" s="11"/>
      <c r="D175" s="11"/>
      <c r="E175" s="175"/>
      <c r="F175" s="175"/>
      <c r="G175" s="7"/>
    </row>
    <row r="176" spans="1:7" s="86" customFormat="1" ht="60" x14ac:dyDescent="0.25">
      <c r="A176" s="63" t="s">
        <v>49</v>
      </c>
      <c r="B176" s="13" t="s">
        <v>376</v>
      </c>
      <c r="C176" s="7" t="s">
        <v>53</v>
      </c>
      <c r="D176" s="10">
        <v>1</v>
      </c>
      <c r="E176" s="10"/>
      <c r="F176" s="10"/>
      <c r="G176" s="7"/>
    </row>
    <row r="177" spans="1:7" s="86" customFormat="1" ht="5.65" customHeight="1" x14ac:dyDescent="0.25">
      <c r="A177" s="91"/>
      <c r="B177" s="24"/>
      <c r="C177" s="33"/>
      <c r="D177" s="33"/>
      <c r="E177" s="189"/>
      <c r="F177" s="189"/>
      <c r="G177" s="7"/>
    </row>
    <row r="178" spans="1:7" s="14" customFormat="1" ht="5.65" customHeight="1" x14ac:dyDescent="0.25">
      <c r="A178" s="74"/>
      <c r="B178" s="11"/>
      <c r="C178" s="11"/>
      <c r="D178" s="11"/>
      <c r="E178" s="175"/>
      <c r="F178" s="175"/>
      <c r="G178" s="7"/>
    </row>
    <row r="179" spans="1:7" s="86" customFormat="1" ht="180" x14ac:dyDescent="0.25">
      <c r="A179" s="63" t="s">
        <v>51</v>
      </c>
      <c r="B179" s="13" t="s">
        <v>377</v>
      </c>
      <c r="C179" s="7" t="s">
        <v>53</v>
      </c>
      <c r="D179" s="10">
        <v>1</v>
      </c>
      <c r="E179" s="10"/>
      <c r="F179" s="10"/>
      <c r="G179" s="7"/>
    </row>
    <row r="180" spans="1:7" s="86" customFormat="1" ht="5.65" customHeight="1" x14ac:dyDescent="0.25">
      <c r="A180" s="91"/>
      <c r="B180" s="24"/>
      <c r="C180" s="33"/>
      <c r="D180" s="33"/>
      <c r="E180" s="189"/>
      <c r="F180" s="189"/>
      <c r="G180" s="7"/>
    </row>
    <row r="181" spans="1:7" s="14" customFormat="1" ht="5.65" customHeight="1" x14ac:dyDescent="0.25">
      <c r="A181" s="74"/>
      <c r="B181" s="11"/>
      <c r="C181" s="11"/>
      <c r="D181" s="11"/>
      <c r="E181" s="175"/>
      <c r="F181" s="175"/>
      <c r="G181" s="7"/>
    </row>
    <row r="182" spans="1:7" s="86" customFormat="1" ht="60" x14ac:dyDescent="0.25">
      <c r="A182" s="63" t="s">
        <v>56</v>
      </c>
      <c r="B182" s="13" t="s">
        <v>334</v>
      </c>
      <c r="C182" s="7"/>
      <c r="D182" s="10"/>
      <c r="E182" s="10"/>
      <c r="F182" s="10"/>
      <c r="G182" s="7"/>
    </row>
    <row r="183" spans="1:7" s="86" customFormat="1" x14ac:dyDescent="0.25">
      <c r="A183" s="63"/>
      <c r="B183" s="13" t="s">
        <v>326</v>
      </c>
      <c r="C183" s="7" t="s">
        <v>53</v>
      </c>
      <c r="D183" s="10">
        <v>2</v>
      </c>
      <c r="E183" s="10"/>
      <c r="F183" s="10"/>
      <c r="G183" s="7"/>
    </row>
    <row r="184" spans="1:7" s="86" customFormat="1" ht="5.65" customHeight="1" x14ac:dyDescent="0.25">
      <c r="A184" s="91"/>
      <c r="B184" s="24"/>
      <c r="C184" s="33"/>
      <c r="D184" s="33"/>
      <c r="E184" s="189"/>
      <c r="F184" s="189"/>
      <c r="G184" s="7"/>
    </row>
    <row r="185" spans="1:7" s="14" customFormat="1" ht="5.65" customHeight="1" x14ac:dyDescent="0.25">
      <c r="A185" s="74"/>
      <c r="B185" s="11"/>
      <c r="C185" s="11"/>
      <c r="D185" s="11"/>
      <c r="E185" s="175"/>
      <c r="F185" s="175"/>
      <c r="G185" s="7"/>
    </row>
    <row r="186" spans="1:7" s="86" customFormat="1" x14ac:dyDescent="0.25">
      <c r="A186" s="63" t="s">
        <v>56</v>
      </c>
      <c r="B186" s="13" t="s">
        <v>88</v>
      </c>
      <c r="C186" s="11" t="s">
        <v>89</v>
      </c>
      <c r="D186" s="34">
        <v>0.1</v>
      </c>
      <c r="E186" s="175"/>
      <c r="F186" s="10"/>
      <c r="G186" s="7"/>
    </row>
    <row r="187" spans="1:7" s="86" customFormat="1" ht="5.65" customHeight="1" x14ac:dyDescent="0.25">
      <c r="A187" s="91"/>
      <c r="B187" s="24"/>
      <c r="C187" s="33"/>
      <c r="D187" s="33"/>
      <c r="E187" s="189"/>
      <c r="F187" s="189"/>
      <c r="G187" s="7"/>
    </row>
    <row r="188" spans="1:7" s="14" customFormat="1" ht="5.65" customHeight="1" x14ac:dyDescent="0.25">
      <c r="A188" s="74"/>
      <c r="B188" s="11"/>
      <c r="C188" s="11"/>
      <c r="D188" s="11"/>
      <c r="E188" s="175"/>
      <c r="F188" s="175"/>
      <c r="G188" s="7"/>
    </row>
    <row r="189" spans="1:7" s="86" customFormat="1" ht="17.25" customHeight="1" x14ac:dyDescent="0.25">
      <c r="A189" s="92"/>
      <c r="B189" s="23" t="s">
        <v>378</v>
      </c>
      <c r="C189" s="23"/>
      <c r="D189" s="23"/>
      <c r="E189" s="193"/>
      <c r="F189" s="194"/>
      <c r="G189" s="7"/>
    </row>
    <row r="190" spans="1:7" s="86" customFormat="1" x14ac:dyDescent="0.25">
      <c r="A190" s="63"/>
      <c r="B190" s="90"/>
      <c r="C190" s="7"/>
      <c r="D190" s="10"/>
      <c r="E190" s="10"/>
      <c r="F190" s="10"/>
      <c r="G190" s="7"/>
    </row>
    <row r="191" spans="1:7" s="14" customFormat="1" x14ac:dyDescent="0.25">
      <c r="A191" s="63"/>
      <c r="C191" s="7"/>
      <c r="D191" s="10"/>
      <c r="E191" s="10"/>
      <c r="F191" s="10"/>
      <c r="G191" s="7"/>
    </row>
    <row r="192" spans="1:7" s="14" customFormat="1" x14ac:dyDescent="0.25">
      <c r="A192" s="63"/>
      <c r="C192" s="7"/>
      <c r="D192" s="10"/>
      <c r="E192" s="10"/>
      <c r="F192" s="10"/>
      <c r="G192" s="7"/>
    </row>
    <row r="193" spans="1:7" s="14" customFormat="1" x14ac:dyDescent="0.25">
      <c r="A193" s="63"/>
      <c r="C193" s="7"/>
      <c r="D193" s="10"/>
      <c r="E193" s="10"/>
      <c r="F193" s="10"/>
      <c r="G193" s="7"/>
    </row>
    <row r="194" spans="1:7" s="14" customFormat="1" x14ac:dyDescent="0.25">
      <c r="A194" s="63"/>
      <c r="C194" s="7"/>
      <c r="D194" s="10"/>
      <c r="E194" s="10"/>
      <c r="F194" s="10"/>
      <c r="G194" s="7"/>
    </row>
    <row r="195" spans="1:7" s="14" customFormat="1" x14ac:dyDescent="0.25">
      <c r="A195" s="63"/>
      <c r="C195" s="7"/>
      <c r="D195" s="10"/>
      <c r="E195" s="10"/>
      <c r="F195" s="10"/>
      <c r="G195" s="7"/>
    </row>
    <row r="196" spans="1:7" s="14" customFormat="1" x14ac:dyDescent="0.25">
      <c r="A196" s="63"/>
      <c r="C196" s="7"/>
      <c r="D196" s="10"/>
      <c r="E196" s="10"/>
      <c r="F196" s="10"/>
      <c r="G196" s="7"/>
    </row>
    <row r="197" spans="1:7" s="14" customFormat="1" x14ac:dyDescent="0.25">
      <c r="A197" s="63"/>
      <c r="C197" s="7"/>
      <c r="D197" s="10"/>
      <c r="E197" s="10"/>
      <c r="F197" s="10"/>
      <c r="G197" s="7"/>
    </row>
    <row r="198" spans="1:7" s="14" customFormat="1" x14ac:dyDescent="0.25">
      <c r="A198" s="63"/>
      <c r="C198" s="7"/>
      <c r="D198" s="10"/>
      <c r="E198" s="10"/>
      <c r="F198" s="10"/>
      <c r="G198" s="7"/>
    </row>
    <row r="199" spans="1:7" s="14" customFormat="1" x14ac:dyDescent="0.25">
      <c r="A199" s="63"/>
      <c r="C199" s="7"/>
      <c r="D199" s="10"/>
      <c r="E199" s="10"/>
      <c r="F199" s="10"/>
      <c r="G199" s="7"/>
    </row>
    <row r="200" spans="1:7" s="14" customFormat="1" x14ac:dyDescent="0.25">
      <c r="A200" s="63"/>
      <c r="C200" s="7"/>
      <c r="D200" s="10"/>
      <c r="E200" s="10"/>
      <c r="F200" s="10"/>
      <c r="G200" s="7"/>
    </row>
    <row r="201" spans="1:7" s="14" customFormat="1" x14ac:dyDescent="0.25">
      <c r="A201" s="63"/>
      <c r="C201" s="7"/>
      <c r="D201" s="10"/>
      <c r="E201" s="10"/>
      <c r="F201" s="10"/>
      <c r="G201" s="7"/>
    </row>
    <row r="202" spans="1:7" s="14" customFormat="1" x14ac:dyDescent="0.25">
      <c r="A202" s="63"/>
      <c r="C202" s="7"/>
      <c r="D202" s="10"/>
      <c r="E202" s="10"/>
      <c r="F202" s="10"/>
      <c r="G202" s="7"/>
    </row>
    <row r="203" spans="1:7" s="14" customFormat="1" x14ac:dyDescent="0.25">
      <c r="A203" s="63"/>
      <c r="C203" s="7"/>
      <c r="D203" s="10"/>
      <c r="E203" s="10"/>
      <c r="F203" s="10"/>
      <c r="G203" s="7"/>
    </row>
    <row r="204" spans="1:7" s="14" customFormat="1" x14ac:dyDescent="0.25">
      <c r="A204" s="63"/>
      <c r="C204" s="7"/>
      <c r="D204" s="10"/>
      <c r="E204" s="10"/>
      <c r="F204" s="10"/>
      <c r="G204" s="7"/>
    </row>
    <row r="205" spans="1:7" s="14" customFormat="1" x14ac:dyDescent="0.25">
      <c r="A205" s="63"/>
      <c r="C205" s="7"/>
      <c r="D205" s="10"/>
      <c r="E205" s="10"/>
      <c r="F205" s="10"/>
      <c r="G205" s="7"/>
    </row>
    <row r="206" spans="1:7" s="14" customFormat="1" x14ac:dyDescent="0.25">
      <c r="A206" s="63"/>
      <c r="C206" s="7"/>
      <c r="D206" s="10"/>
      <c r="E206" s="10"/>
      <c r="F206" s="10"/>
      <c r="G206" s="7"/>
    </row>
    <row r="207" spans="1:7" s="14" customFormat="1" x14ac:dyDescent="0.25">
      <c r="A207" s="63"/>
      <c r="C207" s="7"/>
      <c r="D207" s="10"/>
      <c r="E207" s="10"/>
      <c r="F207" s="10"/>
      <c r="G207" s="7"/>
    </row>
    <row r="208" spans="1:7" s="14" customFormat="1" x14ac:dyDescent="0.25">
      <c r="A208" s="63"/>
      <c r="C208" s="7"/>
      <c r="D208" s="10"/>
      <c r="E208" s="10"/>
      <c r="F208" s="10"/>
      <c r="G208" s="7"/>
    </row>
    <row r="209" spans="1:7" s="14" customFormat="1" x14ac:dyDescent="0.25">
      <c r="A209" s="63"/>
      <c r="C209" s="7"/>
      <c r="D209" s="10"/>
      <c r="E209" s="10"/>
      <c r="F209" s="10"/>
      <c r="G209" s="7"/>
    </row>
    <row r="210" spans="1:7" s="14" customFormat="1" x14ac:dyDescent="0.25">
      <c r="A210" s="63"/>
      <c r="C210" s="7"/>
      <c r="D210" s="10"/>
      <c r="E210" s="10"/>
      <c r="F210" s="10"/>
      <c r="G210" s="7"/>
    </row>
    <row r="211" spans="1:7" s="14" customFormat="1" x14ac:dyDescent="0.25">
      <c r="A211" s="63"/>
      <c r="C211" s="7"/>
      <c r="D211" s="10"/>
      <c r="E211" s="10"/>
      <c r="F211" s="10"/>
      <c r="G211" s="7"/>
    </row>
    <row r="212" spans="1:7" s="14" customFormat="1" x14ac:dyDescent="0.25">
      <c r="A212" s="63"/>
      <c r="C212" s="7"/>
      <c r="D212" s="10"/>
      <c r="E212" s="10"/>
      <c r="F212" s="10"/>
      <c r="G212" s="7"/>
    </row>
    <row r="213" spans="1:7" s="14" customFormat="1" x14ac:dyDescent="0.25">
      <c r="A213" s="63"/>
      <c r="C213" s="7"/>
      <c r="D213" s="10"/>
      <c r="E213" s="10"/>
      <c r="F213" s="10"/>
      <c r="G213" s="7"/>
    </row>
    <row r="214" spans="1:7" s="14" customFormat="1" x14ac:dyDescent="0.25">
      <c r="A214" s="63"/>
      <c r="C214" s="7"/>
      <c r="D214" s="10"/>
      <c r="E214" s="10"/>
      <c r="F214" s="10"/>
      <c r="G214" s="7"/>
    </row>
    <row r="215" spans="1:7" s="14" customFormat="1" x14ac:dyDescent="0.25">
      <c r="A215" s="63"/>
      <c r="C215" s="7"/>
      <c r="D215" s="10"/>
      <c r="E215" s="10"/>
      <c r="F215" s="10"/>
      <c r="G215" s="7"/>
    </row>
    <row r="216" spans="1:7" s="14" customFormat="1" x14ac:dyDescent="0.25">
      <c r="A216" s="63"/>
      <c r="C216" s="7"/>
      <c r="D216" s="10"/>
      <c r="E216" s="10"/>
      <c r="F216" s="10"/>
      <c r="G216" s="7"/>
    </row>
    <row r="217" spans="1:7" s="14" customFormat="1" x14ac:dyDescent="0.25">
      <c r="A217" s="63"/>
      <c r="C217" s="7"/>
      <c r="D217" s="10"/>
      <c r="E217" s="10"/>
      <c r="F217" s="10"/>
      <c r="G217" s="7"/>
    </row>
    <row r="218" spans="1:7" s="14" customFormat="1" x14ac:dyDescent="0.25">
      <c r="A218" s="63"/>
      <c r="C218" s="7"/>
      <c r="D218" s="10"/>
      <c r="E218" s="10"/>
      <c r="F218" s="10"/>
      <c r="G218" s="7"/>
    </row>
    <row r="219" spans="1:7" s="14" customFormat="1" x14ac:dyDescent="0.25">
      <c r="A219" s="63"/>
      <c r="C219" s="7"/>
      <c r="D219" s="10"/>
      <c r="E219" s="10"/>
      <c r="F219" s="10"/>
      <c r="G219" s="7"/>
    </row>
    <row r="220" spans="1:7" s="14" customFormat="1" x14ac:dyDescent="0.25">
      <c r="A220" s="63"/>
      <c r="C220" s="7"/>
      <c r="D220" s="10"/>
      <c r="E220" s="10"/>
      <c r="F220" s="10"/>
      <c r="G220" s="7"/>
    </row>
    <row r="221" spans="1:7" s="14" customFormat="1" x14ac:dyDescent="0.25">
      <c r="A221" s="63"/>
      <c r="C221" s="7"/>
      <c r="D221" s="10"/>
      <c r="E221" s="10"/>
      <c r="F221" s="10"/>
      <c r="G221" s="7"/>
    </row>
    <row r="222" spans="1:7" s="14" customFormat="1" x14ac:dyDescent="0.25">
      <c r="A222" s="63"/>
      <c r="C222" s="7"/>
      <c r="D222" s="10"/>
      <c r="E222" s="10"/>
      <c r="F222" s="10"/>
      <c r="G222" s="7"/>
    </row>
    <row r="223" spans="1:7" s="14" customFormat="1" x14ac:dyDescent="0.25">
      <c r="A223" s="63"/>
      <c r="C223" s="7"/>
      <c r="D223" s="10"/>
      <c r="E223" s="10"/>
      <c r="F223" s="10"/>
      <c r="G223" s="7"/>
    </row>
    <row r="224" spans="1:7" s="14" customFormat="1" x14ac:dyDescent="0.25">
      <c r="A224" s="63"/>
      <c r="C224" s="7"/>
      <c r="D224" s="10"/>
      <c r="E224" s="10"/>
      <c r="F224" s="10"/>
      <c r="G224" s="7"/>
    </row>
    <row r="225" spans="1:7" s="14" customFormat="1" x14ac:dyDescent="0.25">
      <c r="A225" s="63"/>
      <c r="C225" s="7"/>
      <c r="D225" s="10"/>
      <c r="E225" s="10"/>
      <c r="F225" s="10"/>
      <c r="G225" s="7"/>
    </row>
    <row r="226" spans="1:7" s="14" customFormat="1" x14ac:dyDescent="0.25">
      <c r="A226" s="63"/>
      <c r="C226" s="7"/>
      <c r="D226" s="10"/>
      <c r="E226" s="10"/>
      <c r="F226" s="10"/>
      <c r="G226" s="7"/>
    </row>
    <row r="227" spans="1:7" s="14" customFormat="1" x14ac:dyDescent="0.25">
      <c r="A227" s="63"/>
      <c r="C227" s="7"/>
      <c r="D227" s="10"/>
      <c r="E227" s="10"/>
      <c r="F227" s="10"/>
      <c r="G227" s="7"/>
    </row>
    <row r="228" spans="1:7" s="14" customFormat="1" x14ac:dyDescent="0.25">
      <c r="A228" s="63"/>
      <c r="C228" s="7"/>
      <c r="D228" s="10"/>
      <c r="E228" s="10"/>
      <c r="F228" s="10"/>
      <c r="G228" s="7"/>
    </row>
    <row r="229" spans="1:7" s="14" customFormat="1" x14ac:dyDescent="0.25">
      <c r="A229" s="63"/>
      <c r="C229" s="7"/>
      <c r="D229" s="10"/>
      <c r="E229" s="10"/>
      <c r="F229" s="10"/>
      <c r="G229" s="7"/>
    </row>
    <row r="230" spans="1:7" s="14" customFormat="1" x14ac:dyDescent="0.25">
      <c r="A230" s="63"/>
      <c r="C230" s="7"/>
      <c r="D230" s="10"/>
      <c r="E230" s="10"/>
      <c r="F230" s="10"/>
      <c r="G230" s="7"/>
    </row>
    <row r="231" spans="1:7" s="14" customFormat="1" x14ac:dyDescent="0.25">
      <c r="A231" s="63"/>
      <c r="C231" s="7"/>
      <c r="D231" s="10"/>
      <c r="E231" s="10"/>
      <c r="F231" s="10"/>
      <c r="G231" s="7"/>
    </row>
    <row r="232" spans="1:7" s="14" customFormat="1" x14ac:dyDescent="0.25">
      <c r="A232" s="63"/>
      <c r="C232" s="7"/>
      <c r="D232" s="10"/>
      <c r="E232" s="10"/>
      <c r="F232" s="10"/>
      <c r="G232" s="7"/>
    </row>
    <row r="233" spans="1:7" s="14" customFormat="1" x14ac:dyDescent="0.25">
      <c r="A233" s="63"/>
      <c r="C233" s="7"/>
      <c r="D233" s="10"/>
      <c r="E233" s="10"/>
      <c r="F233" s="10"/>
      <c r="G233" s="7"/>
    </row>
    <row r="234" spans="1:7" s="14" customFormat="1" x14ac:dyDescent="0.25">
      <c r="A234" s="63"/>
      <c r="C234" s="7"/>
      <c r="D234" s="10"/>
      <c r="E234" s="10"/>
      <c r="F234" s="10"/>
      <c r="G234" s="7"/>
    </row>
    <row r="235" spans="1:7" s="14" customFormat="1" x14ac:dyDescent="0.25">
      <c r="A235" s="63"/>
      <c r="C235" s="7"/>
      <c r="D235" s="10"/>
      <c r="E235" s="10"/>
      <c r="F235" s="10"/>
      <c r="G235" s="7"/>
    </row>
    <row r="236" spans="1:7" s="14" customFormat="1" x14ac:dyDescent="0.25">
      <c r="A236" s="63"/>
      <c r="C236" s="7"/>
      <c r="D236" s="10"/>
      <c r="E236" s="10"/>
      <c r="F236" s="10"/>
      <c r="G236" s="7"/>
    </row>
    <row r="237" spans="1:7" s="14" customFormat="1" x14ac:dyDescent="0.25">
      <c r="A237" s="63"/>
      <c r="C237" s="7"/>
      <c r="D237" s="10"/>
      <c r="E237" s="10"/>
      <c r="F237" s="10"/>
      <c r="G237" s="7"/>
    </row>
    <row r="238" spans="1:7" s="14" customFormat="1" x14ac:dyDescent="0.25">
      <c r="A238" s="63"/>
      <c r="C238" s="7"/>
      <c r="D238" s="10"/>
      <c r="E238" s="10"/>
      <c r="F238" s="10"/>
      <c r="G238" s="7"/>
    </row>
    <row r="239" spans="1:7" s="14" customFormat="1" x14ac:dyDescent="0.25">
      <c r="A239" s="63"/>
      <c r="C239" s="7"/>
      <c r="D239" s="10"/>
      <c r="E239" s="10"/>
      <c r="F239" s="10"/>
      <c r="G239" s="7"/>
    </row>
    <row r="240" spans="1:7" s="14" customFormat="1" x14ac:dyDescent="0.25">
      <c r="A240" s="63"/>
      <c r="C240" s="7"/>
      <c r="D240" s="10"/>
      <c r="E240" s="10"/>
      <c r="F240" s="10"/>
      <c r="G240" s="7"/>
    </row>
    <row r="241" spans="1:7" s="14" customFormat="1" x14ac:dyDescent="0.25">
      <c r="A241" s="63"/>
      <c r="C241" s="7"/>
      <c r="D241" s="10"/>
      <c r="E241" s="10"/>
      <c r="F241" s="10"/>
      <c r="G241" s="7"/>
    </row>
    <row r="242" spans="1:7" s="14" customFormat="1" x14ac:dyDescent="0.25">
      <c r="A242" s="63"/>
      <c r="C242" s="7"/>
      <c r="D242" s="10"/>
      <c r="E242" s="10"/>
      <c r="F242" s="10"/>
      <c r="G242" s="7"/>
    </row>
    <row r="243" spans="1:7" s="14" customFormat="1" x14ac:dyDescent="0.25">
      <c r="A243" s="63"/>
      <c r="C243" s="7"/>
      <c r="D243" s="10"/>
      <c r="E243" s="10"/>
      <c r="F243" s="10"/>
      <c r="G243" s="7"/>
    </row>
    <row r="244" spans="1:7" s="14" customFormat="1" x14ac:dyDescent="0.25">
      <c r="A244" s="63"/>
      <c r="C244" s="7"/>
      <c r="D244" s="10"/>
      <c r="E244" s="10"/>
      <c r="F244" s="10"/>
      <c r="G244" s="7"/>
    </row>
    <row r="245" spans="1:7" s="14" customFormat="1" x14ac:dyDescent="0.25">
      <c r="A245" s="63"/>
      <c r="C245" s="7"/>
      <c r="D245" s="10"/>
      <c r="E245" s="10"/>
      <c r="F245" s="10"/>
      <c r="G245" s="7"/>
    </row>
    <row r="246" spans="1:7" s="14" customFormat="1" x14ac:dyDescent="0.25">
      <c r="A246" s="63"/>
      <c r="C246" s="7"/>
      <c r="D246" s="10"/>
      <c r="E246" s="10"/>
      <c r="F246" s="10"/>
      <c r="G246" s="7"/>
    </row>
    <row r="247" spans="1:7" s="14" customFormat="1" x14ac:dyDescent="0.25">
      <c r="A247" s="63"/>
      <c r="C247" s="7"/>
      <c r="D247" s="10"/>
      <c r="E247" s="10"/>
      <c r="F247" s="10"/>
      <c r="G247" s="7"/>
    </row>
    <row r="248" spans="1:7" s="14" customFormat="1" x14ac:dyDescent="0.25">
      <c r="A248" s="63"/>
      <c r="C248" s="7"/>
      <c r="D248" s="10"/>
      <c r="E248" s="10"/>
      <c r="F248" s="10"/>
      <c r="G248" s="7"/>
    </row>
    <row r="249" spans="1:7" s="14" customFormat="1" x14ac:dyDescent="0.25">
      <c r="A249" s="63"/>
      <c r="C249" s="7"/>
      <c r="D249" s="10"/>
      <c r="E249" s="10"/>
      <c r="F249" s="10"/>
      <c r="G249" s="7"/>
    </row>
    <row r="250" spans="1:7" s="14" customFormat="1" x14ac:dyDescent="0.25">
      <c r="A250" s="63"/>
      <c r="C250" s="7"/>
      <c r="D250" s="10"/>
      <c r="E250" s="10"/>
      <c r="F250" s="10"/>
      <c r="G250" s="7"/>
    </row>
    <row r="251" spans="1:7" s="14" customFormat="1" x14ac:dyDescent="0.25">
      <c r="A251" s="63"/>
      <c r="C251" s="7"/>
      <c r="D251" s="10"/>
      <c r="E251" s="10"/>
      <c r="F251" s="10"/>
      <c r="G251" s="7"/>
    </row>
    <row r="252" spans="1:7" s="14" customFormat="1" x14ac:dyDescent="0.25">
      <c r="A252" s="63"/>
      <c r="C252" s="7"/>
      <c r="D252" s="10"/>
      <c r="E252" s="10"/>
      <c r="F252" s="10"/>
      <c r="G252" s="7"/>
    </row>
    <row r="253" spans="1:7" s="14" customFormat="1" x14ac:dyDescent="0.25">
      <c r="A253" s="63"/>
      <c r="C253" s="7"/>
      <c r="D253" s="10"/>
      <c r="E253" s="10"/>
      <c r="F253" s="10"/>
      <c r="G253" s="7"/>
    </row>
    <row r="254" spans="1:7" s="14" customFormat="1" x14ac:dyDescent="0.25">
      <c r="A254" s="63"/>
      <c r="C254" s="7"/>
      <c r="D254" s="10"/>
      <c r="E254" s="10"/>
      <c r="F254" s="10"/>
      <c r="G254" s="7"/>
    </row>
    <row r="255" spans="1:7" s="14" customFormat="1" x14ac:dyDescent="0.25">
      <c r="A255" s="63"/>
      <c r="C255" s="7"/>
      <c r="D255" s="10"/>
      <c r="E255" s="10"/>
      <c r="F255" s="10"/>
      <c r="G255" s="7"/>
    </row>
    <row r="256" spans="1:7" s="14" customFormat="1" x14ac:dyDescent="0.25">
      <c r="A256" s="63"/>
      <c r="C256" s="7"/>
      <c r="D256" s="10"/>
      <c r="E256" s="10"/>
      <c r="F256" s="10"/>
      <c r="G256" s="7"/>
    </row>
    <row r="257" spans="1:7" s="14" customFormat="1" x14ac:dyDescent="0.25">
      <c r="A257" s="63"/>
      <c r="C257" s="7"/>
      <c r="D257" s="10"/>
      <c r="E257" s="10"/>
      <c r="F257" s="10"/>
      <c r="G257" s="7"/>
    </row>
    <row r="258" spans="1:7" s="14" customFormat="1" x14ac:dyDescent="0.25">
      <c r="A258" s="63"/>
      <c r="C258" s="7"/>
      <c r="D258" s="10"/>
      <c r="E258" s="10"/>
      <c r="F258" s="10"/>
      <c r="G258" s="7"/>
    </row>
    <row r="259" spans="1:7" s="14" customFormat="1" x14ac:dyDescent="0.25">
      <c r="A259" s="63"/>
      <c r="C259" s="7"/>
      <c r="D259" s="10"/>
      <c r="E259" s="10"/>
      <c r="F259" s="10"/>
      <c r="G259" s="7"/>
    </row>
    <row r="260" spans="1:7" s="14" customFormat="1" x14ac:dyDescent="0.25">
      <c r="A260" s="63"/>
      <c r="C260" s="7"/>
      <c r="D260" s="10"/>
      <c r="E260" s="10"/>
      <c r="F260" s="10"/>
      <c r="G260" s="7"/>
    </row>
    <row r="261" spans="1:7" s="14" customFormat="1" x14ac:dyDescent="0.25">
      <c r="A261" s="63"/>
      <c r="C261" s="7"/>
      <c r="D261" s="10"/>
      <c r="E261" s="10"/>
      <c r="F261" s="10"/>
      <c r="G261" s="7"/>
    </row>
    <row r="262" spans="1:7" s="14" customFormat="1" x14ac:dyDescent="0.25">
      <c r="A262" s="63"/>
      <c r="C262" s="7"/>
      <c r="D262" s="10"/>
      <c r="E262" s="10"/>
      <c r="F262" s="10"/>
      <c r="G262" s="7"/>
    </row>
    <row r="263" spans="1:7" s="14" customFormat="1" x14ac:dyDescent="0.25">
      <c r="A263" s="63"/>
      <c r="C263" s="7"/>
      <c r="D263" s="10"/>
      <c r="E263" s="10"/>
      <c r="F263" s="10"/>
      <c r="G263" s="7"/>
    </row>
    <row r="264" spans="1:7" s="14" customFormat="1" x14ac:dyDescent="0.25">
      <c r="A264" s="63"/>
      <c r="C264" s="7"/>
      <c r="D264" s="10"/>
      <c r="E264" s="10"/>
      <c r="F264" s="10"/>
      <c r="G264" s="7"/>
    </row>
    <row r="265" spans="1:7" s="14" customFormat="1" x14ac:dyDescent="0.25">
      <c r="A265" s="63"/>
      <c r="C265" s="7"/>
      <c r="D265" s="10"/>
      <c r="E265" s="10"/>
      <c r="F265" s="10"/>
      <c r="G265" s="7"/>
    </row>
    <row r="266" spans="1:7" s="14" customFormat="1" x14ac:dyDescent="0.25">
      <c r="A266" s="63"/>
      <c r="C266" s="7"/>
      <c r="D266" s="10"/>
      <c r="E266" s="10"/>
      <c r="F266" s="10"/>
      <c r="G266" s="7"/>
    </row>
    <row r="267" spans="1:7" s="14" customFormat="1" x14ac:dyDescent="0.25">
      <c r="A267" s="63"/>
      <c r="C267" s="7"/>
      <c r="D267" s="10"/>
      <c r="E267" s="10"/>
      <c r="F267" s="10"/>
      <c r="G267" s="7"/>
    </row>
    <row r="268" spans="1:7" s="14" customFormat="1" x14ac:dyDescent="0.25">
      <c r="A268" s="63"/>
      <c r="C268" s="7"/>
      <c r="D268" s="10"/>
      <c r="E268" s="10"/>
      <c r="F268" s="10"/>
      <c r="G268" s="7"/>
    </row>
    <row r="269" spans="1:7" s="14" customFormat="1" x14ac:dyDescent="0.25">
      <c r="A269" s="63"/>
      <c r="C269" s="7"/>
      <c r="D269" s="10"/>
      <c r="E269" s="10"/>
      <c r="F269" s="10"/>
      <c r="G269" s="7"/>
    </row>
    <row r="270" spans="1:7" s="14" customFormat="1" x14ac:dyDescent="0.25">
      <c r="A270" s="63"/>
      <c r="C270" s="7"/>
      <c r="D270" s="10"/>
      <c r="E270" s="10"/>
      <c r="F270" s="10"/>
      <c r="G270" s="7"/>
    </row>
    <row r="271" spans="1:7" s="14" customFormat="1" x14ac:dyDescent="0.25">
      <c r="A271" s="63"/>
      <c r="C271" s="7"/>
      <c r="D271" s="10"/>
      <c r="E271" s="10"/>
      <c r="F271" s="10"/>
      <c r="G271" s="7"/>
    </row>
    <row r="272" spans="1:7" s="14" customFormat="1" x14ac:dyDescent="0.25">
      <c r="A272" s="63"/>
      <c r="C272" s="7"/>
      <c r="D272" s="10"/>
      <c r="E272" s="10"/>
      <c r="F272" s="10"/>
      <c r="G272" s="7"/>
    </row>
    <row r="273" spans="1:7" s="14" customFormat="1" x14ac:dyDescent="0.25">
      <c r="A273" s="63"/>
      <c r="C273" s="7"/>
      <c r="D273" s="10"/>
      <c r="E273" s="10"/>
      <c r="F273" s="10"/>
      <c r="G273" s="7"/>
    </row>
    <row r="274" spans="1:7" s="14" customFormat="1" x14ac:dyDescent="0.25">
      <c r="A274" s="63"/>
      <c r="C274" s="7"/>
      <c r="D274" s="10"/>
      <c r="E274" s="10"/>
      <c r="F274" s="10"/>
      <c r="G274" s="7"/>
    </row>
    <row r="275" spans="1:7" s="14" customFormat="1" x14ac:dyDescent="0.25">
      <c r="A275" s="63"/>
      <c r="C275" s="7"/>
      <c r="D275" s="10"/>
      <c r="E275" s="10"/>
      <c r="F275" s="10"/>
      <c r="G275" s="7"/>
    </row>
    <row r="276" spans="1:7" s="14" customFormat="1" x14ac:dyDescent="0.25">
      <c r="A276" s="63"/>
      <c r="C276" s="7"/>
      <c r="D276" s="10"/>
      <c r="E276" s="10"/>
      <c r="F276" s="10"/>
      <c r="G276" s="7"/>
    </row>
    <row r="277" spans="1:7" s="14" customFormat="1" x14ac:dyDescent="0.25">
      <c r="A277" s="63"/>
      <c r="C277" s="7"/>
      <c r="D277" s="10"/>
      <c r="E277" s="10"/>
      <c r="F277" s="10"/>
      <c r="G277" s="7"/>
    </row>
    <row r="278" spans="1:7" s="14" customFormat="1" x14ac:dyDescent="0.25">
      <c r="A278" s="63"/>
      <c r="C278" s="7"/>
      <c r="D278" s="10"/>
      <c r="E278" s="10"/>
      <c r="F278" s="10"/>
      <c r="G278" s="7"/>
    </row>
    <row r="279" spans="1:7" s="14" customFormat="1" x14ac:dyDescent="0.25">
      <c r="A279" s="63"/>
      <c r="C279" s="7"/>
      <c r="D279" s="10"/>
      <c r="E279" s="10"/>
      <c r="F279" s="10"/>
      <c r="G279" s="7"/>
    </row>
    <row r="280" spans="1:7" s="14" customFormat="1" x14ac:dyDescent="0.25">
      <c r="A280" s="63"/>
      <c r="C280" s="7"/>
      <c r="D280" s="10"/>
      <c r="E280" s="10"/>
      <c r="F280" s="10"/>
      <c r="G280" s="7"/>
    </row>
    <row r="281" spans="1:7" s="14" customFormat="1" x14ac:dyDescent="0.25">
      <c r="A281" s="63"/>
      <c r="C281" s="7"/>
      <c r="D281" s="10"/>
      <c r="E281" s="10"/>
      <c r="F281" s="10"/>
      <c r="G281" s="7"/>
    </row>
    <row r="282" spans="1:7" s="14" customFormat="1" x14ac:dyDescent="0.25">
      <c r="A282" s="63"/>
      <c r="C282" s="7"/>
      <c r="D282" s="10"/>
      <c r="E282" s="10"/>
      <c r="F282" s="10"/>
      <c r="G282" s="7"/>
    </row>
    <row r="283" spans="1:7" s="14" customFormat="1" x14ac:dyDescent="0.25">
      <c r="A283" s="63"/>
      <c r="C283" s="7"/>
      <c r="D283" s="10"/>
      <c r="E283" s="10"/>
      <c r="F283" s="10"/>
      <c r="G283" s="7"/>
    </row>
    <row r="284" spans="1:7" s="14" customFormat="1" x14ac:dyDescent="0.25">
      <c r="A284" s="63"/>
      <c r="C284" s="7"/>
      <c r="D284" s="10"/>
      <c r="E284" s="10"/>
      <c r="F284" s="10"/>
      <c r="G284" s="7"/>
    </row>
    <row r="285" spans="1:7" s="14" customFormat="1" x14ac:dyDescent="0.25">
      <c r="A285" s="63"/>
      <c r="C285" s="7"/>
      <c r="D285" s="10"/>
      <c r="E285" s="10"/>
      <c r="F285" s="10"/>
      <c r="G285" s="7"/>
    </row>
    <row r="286" spans="1:7" s="14" customFormat="1" x14ac:dyDescent="0.25">
      <c r="A286" s="63"/>
      <c r="C286" s="7"/>
      <c r="D286" s="10"/>
      <c r="E286" s="10"/>
      <c r="F286" s="10"/>
      <c r="G286" s="7"/>
    </row>
    <row r="287" spans="1:7" s="14" customFormat="1" x14ac:dyDescent="0.25">
      <c r="A287" s="63"/>
      <c r="C287" s="7"/>
      <c r="D287" s="10"/>
      <c r="E287" s="10"/>
      <c r="F287" s="10"/>
      <c r="G287" s="7"/>
    </row>
    <row r="288" spans="1:7" s="14" customFormat="1" x14ac:dyDescent="0.25">
      <c r="A288" s="63"/>
      <c r="C288" s="7"/>
      <c r="D288" s="10"/>
      <c r="E288" s="10"/>
      <c r="F288" s="10"/>
      <c r="G288" s="7"/>
    </row>
    <row r="289" spans="1:7" s="14" customFormat="1" x14ac:dyDescent="0.25">
      <c r="A289" s="63"/>
      <c r="C289" s="7"/>
      <c r="D289" s="10"/>
      <c r="E289" s="10"/>
      <c r="F289" s="10"/>
      <c r="G289" s="7"/>
    </row>
    <row r="290" spans="1:7" s="14" customFormat="1" x14ac:dyDescent="0.25">
      <c r="A290" s="63"/>
      <c r="C290" s="7"/>
      <c r="D290" s="10"/>
      <c r="E290" s="10"/>
      <c r="F290" s="10"/>
      <c r="G290" s="7"/>
    </row>
    <row r="291" spans="1:7" s="14" customFormat="1" x14ac:dyDescent="0.25">
      <c r="A291" s="63"/>
      <c r="C291" s="7"/>
      <c r="D291" s="10"/>
      <c r="E291" s="10"/>
      <c r="F291" s="10"/>
      <c r="G291" s="7"/>
    </row>
    <row r="292" spans="1:7" s="14" customFormat="1" x14ac:dyDescent="0.25">
      <c r="A292" s="63"/>
      <c r="C292" s="7"/>
      <c r="D292" s="10"/>
      <c r="E292" s="10"/>
      <c r="F292" s="10"/>
      <c r="G292" s="7"/>
    </row>
    <row r="293" spans="1:7" s="14" customFormat="1" x14ac:dyDescent="0.25">
      <c r="A293" s="63"/>
      <c r="C293" s="7"/>
      <c r="D293" s="10"/>
      <c r="E293" s="10"/>
      <c r="F293" s="10"/>
      <c r="G293" s="7"/>
    </row>
    <row r="294" spans="1:7" s="14" customFormat="1" x14ac:dyDescent="0.25">
      <c r="A294" s="63"/>
      <c r="C294" s="7"/>
      <c r="D294" s="10"/>
      <c r="E294" s="10"/>
      <c r="F294" s="10"/>
      <c r="G294" s="7"/>
    </row>
    <row r="295" spans="1:7" s="14" customFormat="1" x14ac:dyDescent="0.25">
      <c r="A295" s="63"/>
      <c r="C295" s="7"/>
      <c r="D295" s="10"/>
      <c r="E295" s="10"/>
      <c r="F295" s="10"/>
      <c r="G295" s="7"/>
    </row>
    <row r="296" spans="1:7" s="14" customFormat="1" x14ac:dyDescent="0.25">
      <c r="A296" s="63"/>
      <c r="C296" s="7"/>
      <c r="D296" s="10"/>
      <c r="E296" s="10"/>
      <c r="F296" s="10"/>
      <c r="G296" s="7"/>
    </row>
    <row r="297" spans="1:7" s="14" customFormat="1" x14ac:dyDescent="0.25">
      <c r="A297" s="63"/>
      <c r="C297" s="7"/>
      <c r="D297" s="10"/>
      <c r="E297" s="10"/>
      <c r="F297" s="10"/>
      <c r="G297" s="7"/>
    </row>
    <row r="298" spans="1:7" s="14" customFormat="1" x14ac:dyDescent="0.25">
      <c r="A298" s="63"/>
      <c r="C298" s="7"/>
      <c r="D298" s="10"/>
      <c r="E298" s="10"/>
      <c r="F298" s="10"/>
      <c r="G298" s="7"/>
    </row>
    <row r="299" spans="1:7" s="14" customFormat="1" x14ac:dyDescent="0.25">
      <c r="A299" s="63"/>
      <c r="C299" s="7"/>
      <c r="D299" s="10"/>
      <c r="E299" s="10"/>
      <c r="F299" s="10"/>
      <c r="G299" s="7"/>
    </row>
    <row r="300" spans="1:7" s="14" customFormat="1" x14ac:dyDescent="0.25">
      <c r="A300" s="63"/>
      <c r="C300" s="7"/>
      <c r="D300" s="10"/>
      <c r="E300" s="10"/>
      <c r="F300" s="10"/>
      <c r="G300" s="7"/>
    </row>
    <row r="301" spans="1:7" s="14" customFormat="1" x14ac:dyDescent="0.25">
      <c r="A301" s="63"/>
      <c r="C301" s="7"/>
      <c r="D301" s="10"/>
      <c r="E301" s="10"/>
      <c r="F301" s="10"/>
      <c r="G301" s="7"/>
    </row>
    <row r="302" spans="1:7" s="14" customFormat="1" x14ac:dyDescent="0.25">
      <c r="A302" s="63"/>
      <c r="C302" s="7"/>
      <c r="D302" s="10"/>
      <c r="E302" s="10"/>
      <c r="F302" s="10"/>
      <c r="G302" s="7"/>
    </row>
    <row r="303" spans="1:7" s="14" customFormat="1" x14ac:dyDescent="0.25">
      <c r="A303" s="63"/>
      <c r="C303" s="7"/>
      <c r="D303" s="10"/>
      <c r="E303" s="10"/>
      <c r="F303" s="10"/>
      <c r="G303" s="7"/>
    </row>
    <row r="304" spans="1:7" s="14" customFormat="1" x14ac:dyDescent="0.25">
      <c r="A304" s="63"/>
      <c r="C304" s="7"/>
      <c r="D304" s="10"/>
      <c r="E304" s="10"/>
      <c r="F304" s="10"/>
      <c r="G304" s="7"/>
    </row>
    <row r="305" spans="1:7" s="14" customFormat="1" x14ac:dyDescent="0.25">
      <c r="A305" s="63"/>
      <c r="C305" s="7"/>
      <c r="D305" s="10"/>
      <c r="E305" s="10"/>
      <c r="F305" s="10"/>
      <c r="G305" s="7"/>
    </row>
    <row r="306" spans="1:7" s="14" customFormat="1" x14ac:dyDescent="0.25">
      <c r="A306" s="63"/>
      <c r="C306" s="7"/>
      <c r="D306" s="10"/>
      <c r="E306" s="10"/>
      <c r="F306" s="10"/>
      <c r="G306" s="7"/>
    </row>
    <row r="307" spans="1:7" s="14" customFormat="1" x14ac:dyDescent="0.25">
      <c r="A307" s="63"/>
      <c r="C307" s="7"/>
      <c r="D307" s="10"/>
      <c r="E307" s="10"/>
      <c r="F307" s="10"/>
      <c r="G307" s="7"/>
    </row>
    <row r="308" spans="1:7" s="14" customFormat="1" x14ac:dyDescent="0.25">
      <c r="A308" s="63"/>
      <c r="C308" s="7"/>
      <c r="D308" s="10"/>
      <c r="E308" s="10"/>
      <c r="F308" s="10"/>
      <c r="G308" s="7"/>
    </row>
    <row r="309" spans="1:7" s="14" customFormat="1" x14ac:dyDescent="0.25">
      <c r="A309" s="63"/>
      <c r="C309" s="7"/>
      <c r="D309" s="10"/>
      <c r="E309" s="10"/>
      <c r="F309" s="10"/>
      <c r="G309" s="7"/>
    </row>
    <row r="310" spans="1:7" s="14" customFormat="1" x14ac:dyDescent="0.25">
      <c r="A310" s="63"/>
      <c r="C310" s="7"/>
      <c r="D310" s="10"/>
      <c r="E310" s="10"/>
      <c r="F310" s="10"/>
      <c r="G310" s="7"/>
    </row>
    <row r="311" spans="1:7" s="14" customFormat="1" x14ac:dyDescent="0.25">
      <c r="A311" s="63"/>
      <c r="C311" s="7"/>
      <c r="D311" s="10"/>
      <c r="E311" s="10"/>
      <c r="F311" s="10"/>
      <c r="G311" s="7"/>
    </row>
    <row r="312" spans="1:7" s="14" customFormat="1" x14ac:dyDescent="0.25">
      <c r="A312" s="63"/>
      <c r="C312" s="7"/>
      <c r="D312" s="10"/>
      <c r="E312" s="10"/>
      <c r="F312" s="10"/>
      <c r="G312" s="7"/>
    </row>
    <row r="313" spans="1:7" s="14" customFormat="1" x14ac:dyDescent="0.25">
      <c r="A313" s="63"/>
      <c r="C313" s="7"/>
      <c r="D313" s="10"/>
      <c r="E313" s="10"/>
      <c r="F313" s="10"/>
      <c r="G313" s="7"/>
    </row>
    <row r="314" spans="1:7" s="14" customFormat="1" x14ac:dyDescent="0.25">
      <c r="A314" s="63"/>
      <c r="C314" s="7"/>
      <c r="D314" s="10"/>
      <c r="E314" s="10"/>
      <c r="F314" s="10"/>
      <c r="G314" s="7"/>
    </row>
    <row r="315" spans="1:7" s="14" customFormat="1" x14ac:dyDescent="0.25">
      <c r="A315" s="63"/>
      <c r="C315" s="7"/>
      <c r="D315" s="10"/>
      <c r="E315" s="10"/>
      <c r="F315" s="10"/>
      <c r="G315" s="7"/>
    </row>
    <row r="316" spans="1:7" s="14" customFormat="1" x14ac:dyDescent="0.25">
      <c r="A316" s="63"/>
      <c r="C316" s="7"/>
      <c r="D316" s="10"/>
      <c r="E316" s="10"/>
      <c r="F316" s="10"/>
      <c r="G316" s="7"/>
    </row>
    <row r="317" spans="1:7" s="14" customFormat="1" x14ac:dyDescent="0.25">
      <c r="A317" s="63"/>
      <c r="C317" s="7"/>
      <c r="D317" s="10"/>
      <c r="E317" s="10"/>
      <c r="F317" s="10"/>
      <c r="G317" s="7"/>
    </row>
    <row r="318" spans="1:7" s="14" customFormat="1" x14ac:dyDescent="0.25">
      <c r="A318" s="63"/>
      <c r="C318" s="7"/>
      <c r="D318" s="10"/>
      <c r="E318" s="10"/>
      <c r="F318" s="10"/>
      <c r="G318" s="7"/>
    </row>
    <row r="319" spans="1:7" s="14" customFormat="1" x14ac:dyDescent="0.25">
      <c r="A319" s="63"/>
      <c r="C319" s="7"/>
      <c r="D319" s="10"/>
      <c r="E319" s="10"/>
      <c r="F319" s="10"/>
      <c r="G319" s="7"/>
    </row>
    <row r="320" spans="1:7" s="14" customFormat="1" x14ac:dyDescent="0.25">
      <c r="A320" s="63"/>
      <c r="C320" s="7"/>
      <c r="D320" s="10"/>
      <c r="E320" s="10"/>
      <c r="F320" s="10"/>
      <c r="G320" s="7"/>
    </row>
    <row r="321" spans="1:7" s="14" customFormat="1" x14ac:dyDescent="0.25">
      <c r="A321" s="63"/>
      <c r="C321" s="7"/>
      <c r="D321" s="10"/>
      <c r="E321" s="10"/>
      <c r="F321" s="10"/>
      <c r="G321" s="7"/>
    </row>
    <row r="322" spans="1:7" s="14" customFormat="1" x14ac:dyDescent="0.25">
      <c r="A322" s="63"/>
      <c r="C322" s="7"/>
      <c r="D322" s="10"/>
      <c r="E322" s="10"/>
      <c r="F322" s="10"/>
      <c r="G322" s="7"/>
    </row>
    <row r="323" spans="1:7" s="14" customFormat="1" x14ac:dyDescent="0.25">
      <c r="A323" s="63"/>
      <c r="C323" s="7"/>
      <c r="D323" s="10"/>
      <c r="E323" s="10"/>
      <c r="F323" s="10"/>
      <c r="G323" s="7"/>
    </row>
    <row r="324" spans="1:7" s="14" customFormat="1" x14ac:dyDescent="0.25">
      <c r="A324" s="63"/>
      <c r="C324" s="7"/>
      <c r="D324" s="10"/>
      <c r="E324" s="10"/>
      <c r="F324" s="10"/>
      <c r="G324" s="7"/>
    </row>
    <row r="325" spans="1:7" s="14" customFormat="1" x14ac:dyDescent="0.25">
      <c r="A325" s="63"/>
      <c r="C325" s="7"/>
      <c r="D325" s="10"/>
      <c r="E325" s="10"/>
      <c r="F325" s="10"/>
      <c r="G325" s="7"/>
    </row>
    <row r="326" spans="1:7" s="14" customFormat="1" x14ac:dyDescent="0.25">
      <c r="A326" s="63"/>
      <c r="C326" s="7"/>
      <c r="D326" s="10"/>
      <c r="E326" s="10"/>
      <c r="F326" s="10"/>
      <c r="G326" s="7"/>
    </row>
    <row r="327" spans="1:7" s="14" customFormat="1" x14ac:dyDescent="0.25">
      <c r="A327" s="63"/>
      <c r="C327" s="7"/>
      <c r="D327" s="10"/>
      <c r="E327" s="10"/>
      <c r="F327" s="10"/>
      <c r="G327" s="7"/>
    </row>
    <row r="328" spans="1:7" s="14" customFormat="1" x14ac:dyDescent="0.25">
      <c r="A328" s="63"/>
      <c r="C328" s="7"/>
      <c r="D328" s="10"/>
      <c r="E328" s="10"/>
      <c r="F328" s="10"/>
      <c r="G328" s="7"/>
    </row>
    <row r="329" spans="1:7" s="14" customFormat="1" x14ac:dyDescent="0.25">
      <c r="A329" s="63"/>
      <c r="C329" s="7"/>
      <c r="D329" s="10"/>
      <c r="E329" s="10"/>
      <c r="F329" s="10"/>
      <c r="G329" s="7"/>
    </row>
    <row r="330" spans="1:7" s="14" customFormat="1" x14ac:dyDescent="0.25">
      <c r="A330" s="63"/>
      <c r="C330" s="7"/>
      <c r="D330" s="10"/>
      <c r="E330" s="10"/>
      <c r="F330" s="10"/>
      <c r="G330" s="7"/>
    </row>
    <row r="331" spans="1:7" s="14" customFormat="1" x14ac:dyDescent="0.25">
      <c r="A331" s="63"/>
      <c r="C331" s="7"/>
      <c r="D331" s="10"/>
      <c r="E331" s="10"/>
      <c r="F331" s="10"/>
      <c r="G331" s="7"/>
    </row>
    <row r="332" spans="1:7" s="14" customFormat="1" x14ac:dyDescent="0.25">
      <c r="A332" s="63"/>
      <c r="C332" s="7"/>
      <c r="D332" s="10"/>
      <c r="E332" s="10"/>
      <c r="F332" s="10"/>
      <c r="G332" s="7"/>
    </row>
    <row r="333" spans="1:7" s="14" customFormat="1" x14ac:dyDescent="0.25">
      <c r="A333" s="63"/>
      <c r="C333" s="7"/>
      <c r="D333" s="10"/>
      <c r="E333" s="10"/>
      <c r="F333" s="10"/>
      <c r="G333" s="7"/>
    </row>
    <row r="334" spans="1:7" s="14" customFormat="1" x14ac:dyDescent="0.25">
      <c r="A334" s="63"/>
      <c r="C334" s="7"/>
      <c r="D334" s="10"/>
      <c r="E334" s="10"/>
      <c r="F334" s="10"/>
      <c r="G334" s="7"/>
    </row>
    <row r="335" spans="1:7" s="14" customFormat="1" x14ac:dyDescent="0.25">
      <c r="A335" s="63"/>
      <c r="C335" s="7"/>
      <c r="D335" s="10"/>
      <c r="E335" s="10"/>
      <c r="F335" s="10"/>
      <c r="G335" s="7"/>
    </row>
    <row r="336" spans="1:7" s="14" customFormat="1" x14ac:dyDescent="0.25">
      <c r="A336" s="63"/>
      <c r="C336" s="7"/>
      <c r="D336" s="10"/>
      <c r="E336" s="10"/>
      <c r="F336" s="10"/>
      <c r="G336" s="7"/>
    </row>
    <row r="337" spans="1:7" s="14" customFormat="1" x14ac:dyDescent="0.25">
      <c r="A337" s="63"/>
      <c r="C337" s="7"/>
      <c r="D337" s="10"/>
      <c r="E337" s="10"/>
      <c r="F337" s="10"/>
      <c r="G337" s="7"/>
    </row>
    <row r="338" spans="1:7" s="14" customFormat="1" x14ac:dyDescent="0.25">
      <c r="A338" s="63"/>
      <c r="C338" s="7"/>
      <c r="D338" s="10"/>
      <c r="E338" s="10"/>
      <c r="F338" s="10"/>
      <c r="G338" s="7"/>
    </row>
    <row r="339" spans="1:7" s="14" customFormat="1" x14ac:dyDescent="0.25">
      <c r="A339" s="63"/>
      <c r="C339" s="7"/>
      <c r="D339" s="10"/>
      <c r="E339" s="10"/>
      <c r="F339" s="10"/>
      <c r="G339" s="7"/>
    </row>
    <row r="340" spans="1:7" s="14" customFormat="1" x14ac:dyDescent="0.25">
      <c r="A340" s="63"/>
      <c r="C340" s="7"/>
      <c r="D340" s="10"/>
      <c r="E340" s="10"/>
      <c r="F340" s="10"/>
      <c r="G340" s="7"/>
    </row>
    <row r="341" spans="1:7" s="14" customFormat="1" x14ac:dyDescent="0.25">
      <c r="A341" s="63"/>
      <c r="C341" s="7"/>
      <c r="D341" s="10"/>
      <c r="E341" s="10"/>
      <c r="F341" s="10"/>
      <c r="G341" s="7"/>
    </row>
    <row r="342" spans="1:7" s="14" customFormat="1" x14ac:dyDescent="0.25">
      <c r="A342" s="63"/>
      <c r="C342" s="7"/>
      <c r="D342" s="10"/>
      <c r="E342" s="10"/>
      <c r="F342" s="10"/>
      <c r="G342" s="7"/>
    </row>
    <row r="343" spans="1:7" s="14" customFormat="1" x14ac:dyDescent="0.25">
      <c r="A343" s="63"/>
      <c r="C343" s="7"/>
      <c r="D343" s="10"/>
      <c r="E343" s="10"/>
      <c r="F343" s="10"/>
      <c r="G343" s="7"/>
    </row>
    <row r="344" spans="1:7" s="14" customFormat="1" x14ac:dyDescent="0.25">
      <c r="A344" s="63"/>
      <c r="C344" s="7"/>
      <c r="D344" s="10"/>
      <c r="E344" s="10"/>
      <c r="F344" s="10"/>
      <c r="G344" s="7"/>
    </row>
    <row r="345" spans="1:7" s="14" customFormat="1" x14ac:dyDescent="0.25">
      <c r="A345" s="63"/>
      <c r="C345" s="7"/>
      <c r="D345" s="10"/>
      <c r="E345" s="10"/>
      <c r="F345" s="10"/>
      <c r="G345" s="7"/>
    </row>
    <row r="346" spans="1:7" s="14" customFormat="1" x14ac:dyDescent="0.25">
      <c r="A346" s="63"/>
      <c r="C346" s="7"/>
      <c r="D346" s="10"/>
      <c r="E346" s="10"/>
      <c r="F346" s="10"/>
      <c r="G346" s="7"/>
    </row>
    <row r="347" spans="1:7" s="14" customFormat="1" x14ac:dyDescent="0.25">
      <c r="A347" s="63"/>
      <c r="C347" s="7"/>
      <c r="D347" s="10"/>
      <c r="E347" s="10"/>
      <c r="F347" s="10"/>
      <c r="G347" s="7"/>
    </row>
    <row r="348" spans="1:7" s="14" customFormat="1" x14ac:dyDescent="0.25">
      <c r="A348" s="63"/>
      <c r="C348" s="7"/>
      <c r="D348" s="10"/>
      <c r="E348" s="10"/>
      <c r="F348" s="10"/>
      <c r="G348" s="7"/>
    </row>
    <row r="349" spans="1:7" s="14" customFormat="1" x14ac:dyDescent="0.25">
      <c r="A349" s="63"/>
      <c r="C349" s="7"/>
      <c r="D349" s="10"/>
      <c r="E349" s="10"/>
      <c r="F349" s="10"/>
      <c r="G349" s="7"/>
    </row>
    <row r="350" spans="1:7" s="14" customFormat="1" x14ac:dyDescent="0.25">
      <c r="A350" s="63"/>
      <c r="C350" s="7"/>
      <c r="D350" s="10"/>
      <c r="E350" s="10"/>
      <c r="F350" s="10"/>
      <c r="G350" s="7"/>
    </row>
    <row r="351" spans="1:7" s="14" customFormat="1" x14ac:dyDescent="0.25">
      <c r="A351" s="63"/>
      <c r="C351" s="7"/>
      <c r="D351" s="10"/>
      <c r="E351" s="10"/>
      <c r="F351" s="10"/>
      <c r="G351" s="7"/>
    </row>
    <row r="352" spans="1:7" s="14" customFormat="1" x14ac:dyDescent="0.25">
      <c r="A352" s="63"/>
      <c r="C352" s="7"/>
      <c r="D352" s="10"/>
      <c r="E352" s="10"/>
      <c r="F352" s="10"/>
      <c r="G352" s="7"/>
    </row>
    <row r="353" spans="1:7" s="14" customFormat="1" x14ac:dyDescent="0.25">
      <c r="A353" s="63"/>
      <c r="C353" s="7"/>
      <c r="D353" s="10"/>
      <c r="E353" s="10"/>
      <c r="F353" s="10"/>
      <c r="G353" s="7"/>
    </row>
    <row r="354" spans="1:7" s="14" customFormat="1" x14ac:dyDescent="0.25">
      <c r="A354" s="63"/>
      <c r="C354" s="7"/>
      <c r="D354" s="10"/>
      <c r="E354" s="10"/>
      <c r="F354" s="10"/>
      <c r="G354" s="7"/>
    </row>
    <row r="355" spans="1:7" s="14" customFormat="1" x14ac:dyDescent="0.25">
      <c r="A355" s="63"/>
      <c r="C355" s="7"/>
      <c r="D355" s="10"/>
      <c r="E355" s="10"/>
      <c r="F355" s="10"/>
      <c r="G355" s="7"/>
    </row>
    <row r="356" spans="1:7" s="14" customFormat="1" x14ac:dyDescent="0.25">
      <c r="A356" s="63"/>
      <c r="C356" s="7"/>
      <c r="D356" s="10"/>
      <c r="E356" s="10"/>
      <c r="F356" s="10"/>
      <c r="G356" s="7"/>
    </row>
    <row r="357" spans="1:7" s="14" customFormat="1" x14ac:dyDescent="0.25">
      <c r="A357" s="63"/>
      <c r="C357" s="7"/>
      <c r="D357" s="10"/>
      <c r="E357" s="10"/>
      <c r="F357" s="10"/>
      <c r="G357" s="7"/>
    </row>
    <row r="358" spans="1:7" s="14" customFormat="1" x14ac:dyDescent="0.25">
      <c r="A358" s="63"/>
      <c r="C358" s="7"/>
      <c r="D358" s="10"/>
      <c r="E358" s="10"/>
      <c r="F358" s="10"/>
      <c r="G358" s="7"/>
    </row>
    <row r="359" spans="1:7" s="14" customFormat="1" x14ac:dyDescent="0.25">
      <c r="A359" s="63"/>
      <c r="C359" s="7"/>
      <c r="D359" s="10"/>
      <c r="E359" s="10"/>
      <c r="F359" s="10"/>
      <c r="G359" s="7"/>
    </row>
    <row r="360" spans="1:7" s="14" customFormat="1" x14ac:dyDescent="0.25">
      <c r="A360" s="63"/>
      <c r="C360" s="7"/>
      <c r="D360" s="10"/>
      <c r="E360" s="10"/>
      <c r="F360" s="10"/>
      <c r="G360" s="7"/>
    </row>
    <row r="361" spans="1:7" s="14" customFormat="1" x14ac:dyDescent="0.25">
      <c r="A361" s="63"/>
      <c r="C361" s="7"/>
      <c r="D361" s="10"/>
      <c r="E361" s="10"/>
      <c r="F361" s="10"/>
      <c r="G361" s="7"/>
    </row>
    <row r="362" spans="1:7" s="14" customFormat="1" x14ac:dyDescent="0.25">
      <c r="A362" s="63"/>
      <c r="C362" s="7"/>
      <c r="D362" s="10"/>
      <c r="E362" s="10"/>
      <c r="F362" s="10"/>
      <c r="G362" s="7"/>
    </row>
    <row r="363" spans="1:7" s="14" customFormat="1" x14ac:dyDescent="0.25">
      <c r="A363" s="63"/>
      <c r="C363" s="7"/>
      <c r="D363" s="10"/>
      <c r="E363" s="10"/>
      <c r="F363" s="10"/>
      <c r="G363" s="7"/>
    </row>
    <row r="364" spans="1:7" s="14" customFormat="1" x14ac:dyDescent="0.25">
      <c r="A364" s="63"/>
      <c r="C364" s="7"/>
      <c r="D364" s="10"/>
      <c r="E364" s="10"/>
      <c r="F364" s="10"/>
      <c r="G364" s="7"/>
    </row>
    <row r="365" spans="1:7" s="14" customFormat="1" x14ac:dyDescent="0.25">
      <c r="A365" s="63"/>
      <c r="C365" s="7"/>
      <c r="D365" s="10"/>
      <c r="E365" s="10"/>
      <c r="F365" s="10"/>
      <c r="G365" s="7"/>
    </row>
    <row r="366" spans="1:7" s="14" customFormat="1" x14ac:dyDescent="0.25">
      <c r="A366" s="63"/>
      <c r="C366" s="7"/>
      <c r="D366" s="10"/>
      <c r="E366" s="10"/>
      <c r="F366" s="10"/>
      <c r="G366" s="7"/>
    </row>
    <row r="367" spans="1:7" s="14" customFormat="1" x14ac:dyDescent="0.25">
      <c r="A367" s="63"/>
      <c r="C367" s="7"/>
      <c r="D367" s="10"/>
      <c r="E367" s="10"/>
      <c r="F367" s="10"/>
      <c r="G367" s="7"/>
    </row>
    <row r="368" spans="1:7" s="14" customFormat="1" x14ac:dyDescent="0.25">
      <c r="A368" s="63"/>
      <c r="C368" s="7"/>
      <c r="D368" s="10"/>
      <c r="E368" s="10"/>
      <c r="F368" s="10"/>
      <c r="G368" s="7"/>
    </row>
    <row r="369" spans="1:7" s="14" customFormat="1" x14ac:dyDescent="0.25">
      <c r="A369" s="63"/>
      <c r="C369" s="7"/>
      <c r="D369" s="10"/>
      <c r="E369" s="10"/>
      <c r="F369" s="10"/>
      <c r="G369" s="7"/>
    </row>
    <row r="370" spans="1:7" s="14" customFormat="1" x14ac:dyDescent="0.25">
      <c r="A370" s="63"/>
      <c r="C370" s="7"/>
      <c r="D370" s="10"/>
      <c r="E370" s="10"/>
      <c r="F370" s="10"/>
      <c r="G370" s="7"/>
    </row>
    <row r="371" spans="1:7" s="14" customFormat="1" x14ac:dyDescent="0.25">
      <c r="A371" s="63"/>
      <c r="C371" s="7"/>
      <c r="D371" s="10"/>
      <c r="E371" s="10"/>
      <c r="F371" s="10"/>
      <c r="G371" s="7"/>
    </row>
    <row r="372" spans="1:7" s="14" customFormat="1" x14ac:dyDescent="0.25">
      <c r="A372" s="63"/>
      <c r="C372" s="7"/>
      <c r="D372" s="10"/>
      <c r="E372" s="10"/>
      <c r="F372" s="10"/>
      <c r="G372" s="7"/>
    </row>
    <row r="373" spans="1:7" s="14" customFormat="1" x14ac:dyDescent="0.25">
      <c r="A373" s="63"/>
      <c r="C373" s="7"/>
      <c r="D373" s="10"/>
      <c r="E373" s="10"/>
      <c r="F373" s="10"/>
      <c r="G373" s="7"/>
    </row>
    <row r="374" spans="1:7" s="14" customFormat="1" x14ac:dyDescent="0.25">
      <c r="A374" s="63"/>
      <c r="C374" s="7"/>
      <c r="D374" s="10"/>
      <c r="E374" s="10"/>
      <c r="F374" s="10"/>
      <c r="G374" s="7"/>
    </row>
    <row r="375" spans="1:7" s="14" customFormat="1" x14ac:dyDescent="0.25">
      <c r="A375" s="63"/>
      <c r="C375" s="7"/>
      <c r="D375" s="10"/>
      <c r="E375" s="10"/>
      <c r="F375" s="10"/>
      <c r="G375" s="7"/>
    </row>
    <row r="376" spans="1:7" s="14" customFormat="1" x14ac:dyDescent="0.25">
      <c r="A376" s="63"/>
      <c r="C376" s="7"/>
      <c r="D376" s="10"/>
      <c r="E376" s="10"/>
      <c r="F376" s="10"/>
      <c r="G376" s="7"/>
    </row>
    <row r="377" spans="1:7" s="14" customFormat="1" x14ac:dyDescent="0.25">
      <c r="A377" s="63"/>
      <c r="C377" s="7"/>
      <c r="D377" s="10"/>
      <c r="E377" s="10"/>
      <c r="F377" s="10"/>
      <c r="G377" s="7"/>
    </row>
    <row r="378" spans="1:7" s="14" customFormat="1" x14ac:dyDescent="0.25">
      <c r="A378" s="63"/>
      <c r="C378" s="7"/>
      <c r="D378" s="10"/>
      <c r="E378" s="10"/>
      <c r="F378" s="10"/>
      <c r="G378" s="7"/>
    </row>
    <row r="379" spans="1:7" s="14" customFormat="1" x14ac:dyDescent="0.25">
      <c r="A379" s="63"/>
      <c r="C379" s="7"/>
      <c r="D379" s="10"/>
      <c r="E379" s="10"/>
      <c r="F379" s="10"/>
      <c r="G379" s="7"/>
    </row>
    <row r="380" spans="1:7" s="14" customFormat="1" x14ac:dyDescent="0.25">
      <c r="A380" s="63"/>
      <c r="C380" s="7"/>
      <c r="D380" s="10"/>
      <c r="E380" s="10"/>
      <c r="F380" s="10"/>
      <c r="G380" s="7"/>
    </row>
    <row r="381" spans="1:7" s="14" customFormat="1" x14ac:dyDescent="0.25">
      <c r="A381" s="63"/>
      <c r="C381" s="7"/>
      <c r="D381" s="10"/>
      <c r="E381" s="10"/>
      <c r="F381" s="10"/>
      <c r="G381" s="7"/>
    </row>
    <row r="382" spans="1:7" s="14" customFormat="1" x14ac:dyDescent="0.25">
      <c r="A382" s="63"/>
      <c r="C382" s="7"/>
      <c r="D382" s="10"/>
      <c r="E382" s="10"/>
      <c r="F382" s="10"/>
      <c r="G382" s="7"/>
    </row>
    <row r="383" spans="1:7" s="14" customFormat="1" x14ac:dyDescent="0.25">
      <c r="A383" s="63"/>
      <c r="C383" s="7"/>
      <c r="D383" s="10"/>
      <c r="E383" s="10"/>
      <c r="F383" s="10"/>
      <c r="G383" s="7"/>
    </row>
    <row r="384" spans="1:7" s="14" customFormat="1" x14ac:dyDescent="0.25">
      <c r="A384" s="63"/>
      <c r="C384" s="7"/>
      <c r="D384" s="10"/>
      <c r="E384" s="10"/>
      <c r="F384" s="10"/>
      <c r="G384" s="7"/>
    </row>
    <row r="385" spans="1:7" s="14" customFormat="1" x14ac:dyDescent="0.25">
      <c r="A385" s="63"/>
      <c r="C385" s="7"/>
      <c r="D385" s="10"/>
      <c r="E385" s="10"/>
      <c r="F385" s="10"/>
      <c r="G385" s="7"/>
    </row>
    <row r="386" spans="1:7" s="14" customFormat="1" x14ac:dyDescent="0.25">
      <c r="A386" s="63"/>
      <c r="C386" s="7"/>
      <c r="D386" s="10"/>
      <c r="E386" s="10"/>
      <c r="F386" s="10"/>
      <c r="G386" s="7"/>
    </row>
    <row r="387" spans="1:7" s="14" customFormat="1" x14ac:dyDescent="0.25">
      <c r="A387" s="63"/>
      <c r="C387" s="7"/>
      <c r="D387" s="10"/>
      <c r="E387" s="10"/>
      <c r="F387" s="10"/>
      <c r="G387" s="7"/>
    </row>
    <row r="388" spans="1:7" s="14" customFormat="1" x14ac:dyDescent="0.25">
      <c r="A388" s="63"/>
      <c r="C388" s="7"/>
      <c r="D388" s="10"/>
      <c r="E388" s="10"/>
      <c r="F388" s="10"/>
      <c r="G388" s="7"/>
    </row>
    <row r="389" spans="1:7" s="14" customFormat="1" x14ac:dyDescent="0.25">
      <c r="A389" s="63"/>
      <c r="C389" s="7"/>
      <c r="D389" s="10"/>
      <c r="E389" s="10"/>
      <c r="F389" s="10"/>
      <c r="G389" s="7"/>
    </row>
    <row r="390" spans="1:7" s="14" customFormat="1" x14ac:dyDescent="0.25">
      <c r="A390" s="63"/>
      <c r="C390" s="7"/>
      <c r="D390" s="10"/>
      <c r="E390" s="10"/>
      <c r="F390" s="10"/>
      <c r="G390" s="7"/>
    </row>
    <row r="391" spans="1:7" s="14" customFormat="1" x14ac:dyDescent="0.25">
      <c r="A391" s="63"/>
      <c r="C391" s="7"/>
      <c r="D391" s="10"/>
      <c r="E391" s="10"/>
      <c r="F391" s="10"/>
      <c r="G391" s="7"/>
    </row>
    <row r="392" spans="1:7" s="14" customFormat="1" x14ac:dyDescent="0.25">
      <c r="A392" s="63"/>
      <c r="C392" s="7"/>
      <c r="D392" s="10"/>
      <c r="E392" s="10"/>
      <c r="F392" s="10"/>
      <c r="G392" s="7"/>
    </row>
    <row r="393" spans="1:7" s="14" customFormat="1" x14ac:dyDescent="0.25">
      <c r="A393" s="63"/>
      <c r="C393" s="7"/>
      <c r="D393" s="10"/>
      <c r="E393" s="10"/>
      <c r="F393" s="10"/>
      <c r="G393" s="7"/>
    </row>
    <row r="394" spans="1:7" s="14" customFormat="1" x14ac:dyDescent="0.25">
      <c r="A394" s="63"/>
      <c r="C394" s="7"/>
      <c r="D394" s="10"/>
      <c r="E394" s="10"/>
      <c r="F394" s="10"/>
      <c r="G394" s="7"/>
    </row>
    <row r="395" spans="1:7" s="14" customFormat="1" x14ac:dyDescent="0.25">
      <c r="A395" s="63"/>
      <c r="C395" s="7"/>
      <c r="D395" s="10"/>
      <c r="E395" s="10"/>
      <c r="F395" s="10"/>
      <c r="G395" s="7"/>
    </row>
    <row r="396" spans="1:7" s="14" customFormat="1" x14ac:dyDescent="0.25">
      <c r="A396" s="63"/>
      <c r="C396" s="7"/>
      <c r="D396" s="10"/>
      <c r="E396" s="10"/>
      <c r="F396" s="10"/>
      <c r="G396" s="7"/>
    </row>
    <row r="397" spans="1:7" s="14" customFormat="1" x14ac:dyDescent="0.25">
      <c r="A397" s="63"/>
      <c r="C397" s="7"/>
      <c r="D397" s="10"/>
      <c r="E397" s="10"/>
      <c r="F397" s="10"/>
      <c r="G397" s="7"/>
    </row>
    <row r="398" spans="1:7" s="14" customFormat="1" x14ac:dyDescent="0.25">
      <c r="A398" s="63"/>
      <c r="C398" s="7"/>
      <c r="D398" s="10"/>
      <c r="E398" s="10"/>
      <c r="F398" s="10"/>
      <c r="G398" s="7"/>
    </row>
    <row r="399" spans="1:7" s="14" customFormat="1" x14ac:dyDescent="0.25">
      <c r="A399" s="63"/>
      <c r="C399" s="7"/>
      <c r="D399" s="10"/>
      <c r="E399" s="10"/>
      <c r="F399" s="10"/>
      <c r="G399" s="7"/>
    </row>
    <row r="400" spans="1:7" s="14" customFormat="1" x14ac:dyDescent="0.25">
      <c r="A400" s="63"/>
      <c r="C400" s="7"/>
      <c r="D400" s="10"/>
      <c r="E400" s="10"/>
      <c r="F400" s="10"/>
      <c r="G400" s="7"/>
    </row>
    <row r="401" spans="1:7" s="14" customFormat="1" x14ac:dyDescent="0.25">
      <c r="A401" s="63"/>
      <c r="C401" s="7"/>
      <c r="D401" s="10"/>
      <c r="E401" s="10"/>
      <c r="F401" s="10"/>
      <c r="G401" s="7"/>
    </row>
    <row r="402" spans="1:7" s="14" customFormat="1" x14ac:dyDescent="0.25">
      <c r="A402" s="63"/>
      <c r="C402" s="7"/>
      <c r="D402" s="10"/>
      <c r="E402" s="10"/>
      <c r="F402" s="10"/>
      <c r="G402" s="7"/>
    </row>
    <row r="403" spans="1:7" s="14" customFormat="1" x14ac:dyDescent="0.25">
      <c r="A403" s="63"/>
      <c r="C403" s="7"/>
      <c r="D403" s="10"/>
      <c r="E403" s="10"/>
      <c r="F403" s="10"/>
      <c r="G403" s="7"/>
    </row>
    <row r="404" spans="1:7" s="14" customFormat="1" x14ac:dyDescent="0.25">
      <c r="A404" s="63"/>
      <c r="C404" s="7"/>
      <c r="D404" s="10"/>
      <c r="E404" s="10"/>
      <c r="F404" s="10"/>
      <c r="G404" s="7"/>
    </row>
    <row r="405" spans="1:7" s="14" customFormat="1" x14ac:dyDescent="0.25">
      <c r="A405" s="63"/>
      <c r="C405" s="7"/>
      <c r="D405" s="10"/>
      <c r="E405" s="10"/>
      <c r="F405" s="10"/>
      <c r="G405" s="7"/>
    </row>
    <row r="406" spans="1:7" s="14" customFormat="1" x14ac:dyDescent="0.25">
      <c r="A406" s="63"/>
      <c r="C406" s="7"/>
      <c r="D406" s="10"/>
      <c r="E406" s="10"/>
      <c r="F406" s="10"/>
      <c r="G406" s="7"/>
    </row>
    <row r="407" spans="1:7" s="14" customFormat="1" x14ac:dyDescent="0.25">
      <c r="A407" s="63"/>
      <c r="C407" s="7"/>
      <c r="D407" s="10"/>
      <c r="E407" s="10"/>
      <c r="F407" s="10"/>
      <c r="G407" s="7"/>
    </row>
    <row r="408" spans="1:7" s="14" customFormat="1" x14ac:dyDescent="0.25">
      <c r="A408" s="63"/>
      <c r="C408" s="7"/>
      <c r="D408" s="10"/>
      <c r="E408" s="10"/>
      <c r="F408" s="10"/>
      <c r="G408" s="7"/>
    </row>
    <row r="409" spans="1:7" s="14" customFormat="1" x14ac:dyDescent="0.25">
      <c r="A409" s="63"/>
      <c r="C409" s="7"/>
      <c r="D409" s="10"/>
      <c r="E409" s="10"/>
      <c r="F409" s="10"/>
      <c r="G409" s="7"/>
    </row>
    <row r="410" spans="1:7" s="14" customFormat="1" x14ac:dyDescent="0.25">
      <c r="A410" s="63"/>
      <c r="C410" s="7"/>
      <c r="D410" s="10"/>
      <c r="E410" s="10"/>
      <c r="F410" s="10"/>
      <c r="G410" s="7"/>
    </row>
    <row r="411" spans="1:7" s="14" customFormat="1" x14ac:dyDescent="0.25">
      <c r="A411" s="63"/>
      <c r="C411" s="7"/>
      <c r="D411" s="10"/>
      <c r="E411" s="10"/>
      <c r="F411" s="10"/>
      <c r="G411" s="7"/>
    </row>
    <row r="412" spans="1:7" s="14" customFormat="1" x14ac:dyDescent="0.25">
      <c r="A412" s="63"/>
      <c r="C412" s="7"/>
      <c r="D412" s="10"/>
      <c r="E412" s="10"/>
      <c r="F412" s="10"/>
      <c r="G412" s="7"/>
    </row>
    <row r="413" spans="1:7" s="14" customFormat="1" x14ac:dyDescent="0.25">
      <c r="A413" s="63"/>
      <c r="C413" s="7"/>
      <c r="D413" s="10"/>
      <c r="E413" s="10"/>
      <c r="F413" s="10"/>
      <c r="G413" s="7"/>
    </row>
    <row r="414" spans="1:7" s="14" customFormat="1" x14ac:dyDescent="0.25">
      <c r="A414" s="63"/>
      <c r="C414" s="7"/>
      <c r="D414" s="10"/>
      <c r="E414" s="10"/>
      <c r="F414" s="10"/>
      <c r="G414" s="7"/>
    </row>
    <row r="415" spans="1:7" s="14" customFormat="1" x14ac:dyDescent="0.25">
      <c r="A415" s="63"/>
      <c r="C415" s="7"/>
      <c r="D415" s="10"/>
      <c r="E415" s="10"/>
      <c r="F415" s="10"/>
      <c r="G415" s="7"/>
    </row>
    <row r="416" spans="1:7" s="14" customFormat="1" x14ac:dyDescent="0.25">
      <c r="A416" s="63"/>
      <c r="C416" s="7"/>
      <c r="D416" s="10"/>
      <c r="E416" s="10"/>
      <c r="F416" s="10"/>
      <c r="G416" s="7"/>
    </row>
    <row r="417" spans="1:7" s="14" customFormat="1" x14ac:dyDescent="0.25">
      <c r="A417" s="63"/>
      <c r="C417" s="7"/>
      <c r="D417" s="10"/>
      <c r="E417" s="10"/>
      <c r="F417" s="10"/>
      <c r="G417" s="7"/>
    </row>
    <row r="418" spans="1:7" s="14" customFormat="1" x14ac:dyDescent="0.25">
      <c r="A418" s="63"/>
      <c r="C418" s="7"/>
      <c r="D418" s="10"/>
      <c r="E418" s="10"/>
      <c r="F418" s="10"/>
      <c r="G418" s="7"/>
    </row>
    <row r="419" spans="1:7" s="14" customFormat="1" x14ac:dyDescent="0.25">
      <c r="A419" s="63"/>
      <c r="C419" s="7"/>
      <c r="D419" s="10"/>
      <c r="E419" s="10"/>
      <c r="F419" s="10"/>
      <c r="G419" s="7"/>
    </row>
    <row r="420" spans="1:7" s="14" customFormat="1" x14ac:dyDescent="0.25">
      <c r="A420" s="63"/>
      <c r="C420" s="7"/>
      <c r="D420" s="10"/>
      <c r="E420" s="10"/>
      <c r="F420" s="10"/>
      <c r="G420" s="7"/>
    </row>
    <row r="421" spans="1:7" s="14" customFormat="1" x14ac:dyDescent="0.25">
      <c r="A421" s="63"/>
      <c r="C421" s="7"/>
      <c r="D421" s="10"/>
      <c r="E421" s="10"/>
      <c r="F421" s="10"/>
      <c r="G421" s="7"/>
    </row>
    <row r="422" spans="1:7" s="14" customFormat="1" x14ac:dyDescent="0.25">
      <c r="A422" s="63"/>
      <c r="C422" s="7"/>
      <c r="D422" s="10"/>
      <c r="E422" s="10"/>
      <c r="F422" s="10"/>
      <c r="G422" s="7"/>
    </row>
    <row r="423" spans="1:7" s="14" customFormat="1" x14ac:dyDescent="0.25">
      <c r="A423" s="63"/>
      <c r="C423" s="7"/>
      <c r="D423" s="10"/>
      <c r="E423" s="10"/>
      <c r="F423" s="10"/>
      <c r="G423" s="7"/>
    </row>
    <row r="424" spans="1:7" s="14" customFormat="1" x14ac:dyDescent="0.25">
      <c r="A424" s="63"/>
      <c r="C424" s="7"/>
      <c r="D424" s="10"/>
      <c r="E424" s="10"/>
      <c r="F424" s="10"/>
      <c r="G424" s="7"/>
    </row>
    <row r="425" spans="1:7" s="14" customFormat="1" x14ac:dyDescent="0.25">
      <c r="A425" s="63"/>
      <c r="C425" s="7"/>
      <c r="D425" s="10"/>
      <c r="E425" s="10"/>
      <c r="F425" s="10"/>
      <c r="G425" s="7"/>
    </row>
    <row r="426" spans="1:7" s="14" customFormat="1" x14ac:dyDescent="0.25">
      <c r="A426" s="63"/>
      <c r="C426" s="7"/>
      <c r="D426" s="10"/>
      <c r="E426" s="10"/>
      <c r="F426" s="10"/>
      <c r="G426" s="7"/>
    </row>
    <row r="427" spans="1:7" s="14" customFormat="1" x14ac:dyDescent="0.25">
      <c r="A427" s="63"/>
      <c r="C427" s="7"/>
      <c r="D427" s="10"/>
      <c r="E427" s="10"/>
      <c r="F427" s="10"/>
      <c r="G427" s="7"/>
    </row>
    <row r="428" spans="1:7" s="14" customFormat="1" x14ac:dyDescent="0.25">
      <c r="A428" s="63"/>
      <c r="C428" s="7"/>
      <c r="D428" s="10"/>
      <c r="E428" s="10"/>
      <c r="F428" s="10"/>
      <c r="G428" s="7"/>
    </row>
    <row r="429" spans="1:7" s="14" customFormat="1" x14ac:dyDescent="0.25">
      <c r="A429" s="63"/>
      <c r="C429" s="7"/>
      <c r="D429" s="10"/>
      <c r="E429" s="10"/>
      <c r="F429" s="10"/>
      <c r="G429" s="7"/>
    </row>
    <row r="430" spans="1:7" s="14" customFormat="1" x14ac:dyDescent="0.25">
      <c r="A430" s="63"/>
      <c r="C430" s="7"/>
      <c r="D430" s="10"/>
      <c r="E430" s="10"/>
      <c r="F430" s="10"/>
      <c r="G430" s="7"/>
    </row>
    <row r="431" spans="1:7" s="14" customFormat="1" x14ac:dyDescent="0.25">
      <c r="A431" s="63"/>
      <c r="C431" s="7"/>
      <c r="D431" s="10"/>
      <c r="E431" s="10"/>
      <c r="F431" s="10"/>
      <c r="G431" s="7"/>
    </row>
    <row r="432" spans="1:7" s="14" customFormat="1" x14ac:dyDescent="0.25">
      <c r="A432" s="63"/>
      <c r="C432" s="7"/>
      <c r="D432" s="10"/>
      <c r="E432" s="10"/>
      <c r="F432" s="10"/>
      <c r="G432" s="7"/>
    </row>
    <row r="433" spans="1:7" s="14" customFormat="1" x14ac:dyDescent="0.25">
      <c r="A433" s="63"/>
      <c r="C433" s="7"/>
      <c r="D433" s="10"/>
      <c r="E433" s="10"/>
      <c r="F433" s="10"/>
      <c r="G433" s="7"/>
    </row>
    <row r="434" spans="1:7" s="14" customFormat="1" x14ac:dyDescent="0.25">
      <c r="A434" s="63"/>
      <c r="C434" s="7"/>
      <c r="D434" s="10"/>
      <c r="E434" s="10"/>
      <c r="F434" s="10"/>
      <c r="G434" s="7"/>
    </row>
    <row r="435" spans="1:7" s="14" customFormat="1" x14ac:dyDescent="0.25">
      <c r="A435" s="63"/>
      <c r="C435" s="7"/>
      <c r="D435" s="10"/>
      <c r="E435" s="10"/>
      <c r="F435" s="10"/>
      <c r="G435" s="7"/>
    </row>
    <row r="436" spans="1:7" s="14" customFormat="1" x14ac:dyDescent="0.25">
      <c r="A436" s="63"/>
      <c r="C436" s="7"/>
      <c r="D436" s="10"/>
      <c r="E436" s="10"/>
      <c r="F436" s="10"/>
      <c r="G436" s="7"/>
    </row>
    <row r="437" spans="1:7" s="14" customFormat="1" x14ac:dyDescent="0.25">
      <c r="A437" s="63"/>
      <c r="C437" s="7"/>
      <c r="D437" s="10"/>
      <c r="E437" s="10"/>
      <c r="F437" s="10"/>
      <c r="G437" s="7"/>
    </row>
    <row r="438" spans="1:7" s="14" customFormat="1" x14ac:dyDescent="0.25">
      <c r="A438" s="63"/>
      <c r="C438" s="7"/>
      <c r="D438" s="10"/>
      <c r="E438" s="10"/>
      <c r="F438" s="10"/>
      <c r="G438" s="7"/>
    </row>
    <row r="439" spans="1:7" s="14" customFormat="1" x14ac:dyDescent="0.25">
      <c r="A439" s="63"/>
      <c r="C439" s="7"/>
      <c r="D439" s="10"/>
      <c r="E439" s="10"/>
      <c r="F439" s="10"/>
      <c r="G439" s="7"/>
    </row>
    <row r="440" spans="1:7" s="14" customFormat="1" x14ac:dyDescent="0.25">
      <c r="A440" s="63"/>
      <c r="C440" s="7"/>
      <c r="D440" s="10"/>
      <c r="E440" s="10"/>
      <c r="F440" s="10"/>
      <c r="G440" s="7"/>
    </row>
    <row r="441" spans="1:7" s="14" customFormat="1" x14ac:dyDescent="0.25">
      <c r="A441" s="63"/>
      <c r="C441" s="7"/>
      <c r="D441" s="10"/>
      <c r="E441" s="10"/>
      <c r="F441" s="10"/>
      <c r="G441" s="7"/>
    </row>
    <row r="442" spans="1:7" s="14" customFormat="1" x14ac:dyDescent="0.25">
      <c r="A442" s="63"/>
      <c r="C442" s="7"/>
      <c r="D442" s="10"/>
      <c r="E442" s="10"/>
      <c r="F442" s="10"/>
      <c r="G442" s="7"/>
    </row>
    <row r="443" spans="1:7" s="14" customFormat="1" x14ac:dyDescent="0.25">
      <c r="A443" s="63"/>
      <c r="C443" s="7"/>
      <c r="D443" s="10"/>
      <c r="E443" s="10"/>
      <c r="F443" s="10"/>
      <c r="G443" s="7"/>
    </row>
    <row r="444" spans="1:7" s="14" customFormat="1" x14ac:dyDescent="0.25">
      <c r="A444" s="63"/>
      <c r="C444" s="7"/>
      <c r="D444" s="10"/>
      <c r="E444" s="10"/>
      <c r="F444" s="10"/>
      <c r="G444" s="7"/>
    </row>
    <row r="445" spans="1:7" s="14" customFormat="1" x14ac:dyDescent="0.25">
      <c r="A445" s="63"/>
      <c r="C445" s="7"/>
      <c r="D445" s="10"/>
      <c r="E445" s="10"/>
      <c r="F445" s="10"/>
      <c r="G445" s="7"/>
    </row>
    <row r="446" spans="1:7" s="14" customFormat="1" x14ac:dyDescent="0.25">
      <c r="A446" s="63"/>
      <c r="C446" s="7"/>
      <c r="D446" s="10"/>
      <c r="E446" s="10"/>
      <c r="F446" s="10"/>
      <c r="G446" s="7"/>
    </row>
    <row r="447" spans="1:7" s="14" customFormat="1" x14ac:dyDescent="0.25">
      <c r="A447" s="63"/>
      <c r="C447" s="7"/>
      <c r="D447" s="10"/>
      <c r="E447" s="10"/>
      <c r="F447" s="10"/>
      <c r="G447" s="7"/>
    </row>
    <row r="448" spans="1:7" s="14" customFormat="1" x14ac:dyDescent="0.25">
      <c r="A448" s="63"/>
      <c r="C448" s="7"/>
      <c r="D448" s="10"/>
      <c r="E448" s="10"/>
      <c r="F448" s="10"/>
      <c r="G448" s="7"/>
    </row>
    <row r="449" spans="1:7" s="14" customFormat="1" x14ac:dyDescent="0.25">
      <c r="A449" s="63"/>
      <c r="C449" s="7"/>
      <c r="D449" s="10"/>
      <c r="E449" s="10"/>
      <c r="F449" s="10"/>
      <c r="G449" s="7"/>
    </row>
    <row r="450" spans="1:7" s="14" customFormat="1" x14ac:dyDescent="0.25">
      <c r="A450" s="63"/>
      <c r="C450" s="7"/>
      <c r="D450" s="10"/>
      <c r="E450" s="10"/>
      <c r="F450" s="10"/>
      <c r="G450" s="7"/>
    </row>
    <row r="451" spans="1:7" s="14" customFormat="1" x14ac:dyDescent="0.25">
      <c r="A451" s="63"/>
      <c r="C451" s="7"/>
      <c r="D451" s="10"/>
      <c r="E451" s="10"/>
      <c r="F451" s="10"/>
      <c r="G451" s="7"/>
    </row>
    <row r="452" spans="1:7" s="14" customFormat="1" x14ac:dyDescent="0.25">
      <c r="A452" s="63"/>
      <c r="C452" s="7"/>
      <c r="D452" s="10"/>
      <c r="E452" s="10"/>
      <c r="F452" s="10"/>
      <c r="G452" s="7"/>
    </row>
    <row r="453" spans="1:7" s="14" customFormat="1" x14ac:dyDescent="0.25">
      <c r="A453" s="63"/>
      <c r="C453" s="7"/>
      <c r="D453" s="10"/>
      <c r="E453" s="10"/>
      <c r="F453" s="10"/>
      <c r="G453" s="7"/>
    </row>
    <row r="454" spans="1:7" s="14" customFormat="1" x14ac:dyDescent="0.25">
      <c r="A454" s="63"/>
      <c r="C454" s="7"/>
      <c r="D454" s="10"/>
      <c r="E454" s="10"/>
      <c r="F454" s="10"/>
      <c r="G454" s="7"/>
    </row>
    <row r="455" spans="1:7" s="14" customFormat="1" x14ac:dyDescent="0.25">
      <c r="A455" s="63"/>
      <c r="C455" s="7"/>
      <c r="D455" s="10"/>
      <c r="E455" s="10"/>
      <c r="F455" s="10"/>
      <c r="G455" s="7"/>
    </row>
    <row r="456" spans="1:7" s="14" customFormat="1" x14ac:dyDescent="0.25">
      <c r="A456" s="63"/>
      <c r="C456" s="7"/>
      <c r="D456" s="10"/>
      <c r="E456" s="10"/>
      <c r="F456" s="10"/>
      <c r="G456" s="7"/>
    </row>
    <row r="457" spans="1:7" s="14" customFormat="1" x14ac:dyDescent="0.25">
      <c r="A457" s="63"/>
      <c r="C457" s="7"/>
      <c r="D457" s="10"/>
      <c r="E457" s="10"/>
      <c r="F457" s="10"/>
      <c r="G457" s="7"/>
    </row>
    <row r="458" spans="1:7" s="14" customFormat="1" x14ac:dyDescent="0.25">
      <c r="A458" s="63"/>
      <c r="C458" s="7"/>
      <c r="D458" s="10"/>
      <c r="E458" s="10"/>
      <c r="F458" s="10"/>
      <c r="G458" s="7"/>
    </row>
    <row r="459" spans="1:7" s="14" customFormat="1" x14ac:dyDescent="0.25">
      <c r="A459" s="63"/>
      <c r="C459" s="7"/>
      <c r="D459" s="10"/>
      <c r="E459" s="10"/>
      <c r="F459" s="10"/>
      <c r="G459" s="7"/>
    </row>
    <row r="460" spans="1:7" s="14" customFormat="1" x14ac:dyDescent="0.25">
      <c r="A460" s="63"/>
      <c r="C460" s="7"/>
      <c r="D460" s="10"/>
      <c r="E460" s="10"/>
      <c r="F460" s="10"/>
      <c r="G460" s="7"/>
    </row>
    <row r="461" spans="1:7" s="14" customFormat="1" x14ac:dyDescent="0.25">
      <c r="A461" s="63"/>
      <c r="C461" s="7"/>
      <c r="D461" s="10"/>
      <c r="E461" s="10"/>
      <c r="F461" s="10"/>
      <c r="G461" s="7"/>
    </row>
    <row r="462" spans="1:7" s="14" customFormat="1" x14ac:dyDescent="0.25">
      <c r="A462" s="63"/>
      <c r="C462" s="7"/>
      <c r="D462" s="10"/>
      <c r="E462" s="10"/>
      <c r="F462" s="10"/>
      <c r="G462" s="7"/>
    </row>
    <row r="463" spans="1:7" s="14" customFormat="1" x14ac:dyDescent="0.25">
      <c r="A463" s="63"/>
      <c r="C463" s="7"/>
      <c r="D463" s="10"/>
      <c r="E463" s="10"/>
      <c r="F463" s="10"/>
      <c r="G463" s="7"/>
    </row>
    <row r="464" spans="1:7" s="14" customFormat="1" x14ac:dyDescent="0.25">
      <c r="A464" s="63"/>
      <c r="C464" s="7"/>
      <c r="D464" s="10"/>
      <c r="E464" s="10"/>
      <c r="F464" s="10"/>
      <c r="G464" s="7"/>
    </row>
    <row r="465" spans="1:7" s="14" customFormat="1" x14ac:dyDescent="0.25">
      <c r="A465" s="63"/>
      <c r="C465" s="7"/>
      <c r="D465" s="10"/>
      <c r="E465" s="10"/>
      <c r="F465" s="10"/>
      <c r="G465" s="7"/>
    </row>
    <row r="466" spans="1:7" s="14" customFormat="1" x14ac:dyDescent="0.25">
      <c r="A466" s="63"/>
      <c r="C466" s="7"/>
      <c r="D466" s="10"/>
      <c r="E466" s="10"/>
      <c r="F466" s="10"/>
      <c r="G466" s="7"/>
    </row>
    <row r="467" spans="1:7" s="14" customFormat="1" x14ac:dyDescent="0.25">
      <c r="A467" s="63"/>
      <c r="C467" s="7"/>
      <c r="D467" s="10"/>
      <c r="E467" s="10"/>
      <c r="F467" s="10"/>
      <c r="G467" s="7"/>
    </row>
    <row r="468" spans="1:7" s="14" customFormat="1" x14ac:dyDescent="0.25">
      <c r="A468" s="63"/>
      <c r="C468" s="7"/>
      <c r="D468" s="10"/>
      <c r="E468" s="10"/>
      <c r="F468" s="10"/>
      <c r="G468" s="7"/>
    </row>
    <row r="469" spans="1:7" s="14" customFormat="1" x14ac:dyDescent="0.25">
      <c r="A469" s="63"/>
      <c r="C469" s="7"/>
      <c r="D469" s="10"/>
      <c r="E469" s="10"/>
      <c r="F469" s="10"/>
      <c r="G469" s="7"/>
    </row>
    <row r="470" spans="1:7" s="14" customFormat="1" x14ac:dyDescent="0.25">
      <c r="A470" s="63"/>
      <c r="C470" s="7"/>
      <c r="D470" s="10"/>
      <c r="E470" s="10"/>
      <c r="F470" s="10"/>
      <c r="G470" s="7"/>
    </row>
    <row r="471" spans="1:7" s="14" customFormat="1" x14ac:dyDescent="0.25">
      <c r="A471" s="63"/>
      <c r="C471" s="7"/>
      <c r="D471" s="10"/>
      <c r="E471" s="10"/>
      <c r="F471" s="10"/>
      <c r="G471" s="7"/>
    </row>
    <row r="472" spans="1:7" s="14" customFormat="1" x14ac:dyDescent="0.25">
      <c r="A472" s="63"/>
      <c r="C472" s="7"/>
      <c r="D472" s="10"/>
      <c r="E472" s="10"/>
      <c r="F472" s="10"/>
      <c r="G472" s="7"/>
    </row>
    <row r="473" spans="1:7" s="14" customFormat="1" x14ac:dyDescent="0.25">
      <c r="A473" s="63"/>
      <c r="C473" s="7"/>
      <c r="D473" s="10"/>
      <c r="E473" s="10"/>
      <c r="F473" s="10"/>
      <c r="G473" s="7"/>
    </row>
    <row r="474" spans="1:7" s="14" customFormat="1" x14ac:dyDescent="0.25">
      <c r="A474" s="63"/>
      <c r="C474" s="7"/>
      <c r="D474" s="10"/>
      <c r="E474" s="10"/>
      <c r="F474" s="10"/>
      <c r="G474" s="7"/>
    </row>
    <row r="475" spans="1:7" s="14" customFormat="1" x14ac:dyDescent="0.25">
      <c r="A475" s="63"/>
      <c r="C475" s="7"/>
      <c r="D475" s="10"/>
      <c r="E475" s="10"/>
      <c r="F475" s="10"/>
      <c r="G475" s="7"/>
    </row>
    <row r="476" spans="1:7" s="14" customFormat="1" x14ac:dyDescent="0.25">
      <c r="A476" s="63"/>
      <c r="C476" s="7"/>
      <c r="D476" s="10"/>
      <c r="E476" s="10"/>
      <c r="F476" s="10"/>
      <c r="G476" s="7"/>
    </row>
    <row r="477" spans="1:7" s="14" customFormat="1" x14ac:dyDescent="0.25">
      <c r="A477" s="63"/>
      <c r="C477" s="7"/>
      <c r="D477" s="10"/>
      <c r="E477" s="10"/>
      <c r="F477" s="10"/>
      <c r="G477" s="7"/>
    </row>
    <row r="478" spans="1:7" s="14" customFormat="1" x14ac:dyDescent="0.25">
      <c r="A478" s="63"/>
      <c r="C478" s="7"/>
      <c r="D478" s="10"/>
      <c r="E478" s="10"/>
      <c r="F478" s="10"/>
      <c r="G478" s="7"/>
    </row>
    <row r="479" spans="1:7" s="14" customFormat="1" x14ac:dyDescent="0.25">
      <c r="A479" s="63"/>
      <c r="C479" s="7"/>
      <c r="D479" s="10"/>
      <c r="E479" s="10"/>
      <c r="F479" s="10"/>
      <c r="G479" s="7"/>
    </row>
    <row r="480" spans="1:7" s="14" customFormat="1" x14ac:dyDescent="0.25">
      <c r="A480" s="63"/>
      <c r="C480" s="7"/>
      <c r="D480" s="10"/>
      <c r="E480" s="10"/>
      <c r="F480" s="10"/>
      <c r="G480" s="7"/>
    </row>
    <row r="481" spans="1:7" s="14" customFormat="1" x14ac:dyDescent="0.25">
      <c r="A481" s="63"/>
      <c r="C481" s="7"/>
      <c r="D481" s="10"/>
      <c r="E481" s="10"/>
      <c r="F481" s="10"/>
      <c r="G481" s="7"/>
    </row>
    <row r="482" spans="1:7" s="14" customFormat="1" x14ac:dyDescent="0.25">
      <c r="A482" s="63"/>
      <c r="C482" s="7"/>
      <c r="D482" s="10"/>
      <c r="E482" s="10"/>
      <c r="F482" s="10"/>
      <c r="G482" s="7"/>
    </row>
    <row r="483" spans="1:7" s="14" customFormat="1" x14ac:dyDescent="0.25">
      <c r="A483" s="63"/>
      <c r="C483" s="7"/>
      <c r="D483" s="10"/>
      <c r="E483" s="10"/>
      <c r="F483" s="10"/>
      <c r="G483" s="7"/>
    </row>
    <row r="484" spans="1:7" s="14" customFormat="1" x14ac:dyDescent="0.25">
      <c r="A484" s="63"/>
      <c r="C484" s="7"/>
      <c r="D484" s="10"/>
      <c r="E484" s="10"/>
      <c r="F484" s="10"/>
      <c r="G484" s="7"/>
    </row>
    <row r="485" spans="1:7" s="14" customFormat="1" x14ac:dyDescent="0.25">
      <c r="A485" s="63"/>
      <c r="C485" s="7"/>
      <c r="D485" s="10"/>
      <c r="E485" s="10"/>
      <c r="F485" s="10"/>
      <c r="G485" s="7"/>
    </row>
    <row r="486" spans="1:7" s="14" customFormat="1" x14ac:dyDescent="0.25">
      <c r="A486" s="63"/>
      <c r="C486" s="7"/>
      <c r="D486" s="10"/>
      <c r="E486" s="10"/>
      <c r="F486" s="10"/>
      <c r="G486" s="7"/>
    </row>
    <row r="487" spans="1:7" s="14" customFormat="1" x14ac:dyDescent="0.25">
      <c r="A487" s="63"/>
      <c r="C487" s="7"/>
      <c r="D487" s="10"/>
      <c r="E487" s="10"/>
      <c r="F487" s="10"/>
      <c r="G487" s="7"/>
    </row>
    <row r="488" spans="1:7" s="14" customFormat="1" x14ac:dyDescent="0.25">
      <c r="A488" s="63"/>
      <c r="C488" s="7"/>
      <c r="D488" s="10"/>
      <c r="E488" s="10"/>
      <c r="F488" s="10"/>
      <c r="G488" s="7"/>
    </row>
    <row r="489" spans="1:7" s="14" customFormat="1" x14ac:dyDescent="0.25">
      <c r="A489" s="63"/>
      <c r="C489" s="7"/>
      <c r="D489" s="10"/>
      <c r="E489" s="10"/>
      <c r="F489" s="10"/>
      <c r="G489" s="7"/>
    </row>
    <row r="490" spans="1:7" s="14" customFormat="1" x14ac:dyDescent="0.25">
      <c r="A490" s="63"/>
      <c r="C490" s="7"/>
      <c r="D490" s="10"/>
      <c r="E490" s="10"/>
      <c r="F490" s="10"/>
      <c r="G490" s="7"/>
    </row>
    <row r="491" spans="1:7" s="14" customFormat="1" x14ac:dyDescent="0.25">
      <c r="A491" s="63"/>
      <c r="C491" s="7"/>
      <c r="D491" s="10"/>
      <c r="E491" s="10"/>
      <c r="F491" s="10"/>
      <c r="G491" s="7"/>
    </row>
    <row r="492" spans="1:7" s="14" customFormat="1" x14ac:dyDescent="0.25">
      <c r="A492" s="63"/>
      <c r="C492" s="7"/>
      <c r="D492" s="10"/>
      <c r="E492" s="10"/>
      <c r="F492" s="10"/>
      <c r="G492" s="7"/>
    </row>
    <row r="493" spans="1:7" s="14" customFormat="1" x14ac:dyDescent="0.25">
      <c r="A493" s="63"/>
      <c r="C493" s="7"/>
      <c r="D493" s="10"/>
      <c r="E493" s="10"/>
      <c r="F493" s="10"/>
      <c r="G493" s="7"/>
    </row>
    <row r="494" spans="1:7" s="14" customFormat="1" x14ac:dyDescent="0.25">
      <c r="A494" s="63"/>
      <c r="C494" s="7"/>
      <c r="D494" s="10"/>
      <c r="E494" s="10"/>
      <c r="F494" s="10"/>
      <c r="G494" s="7"/>
    </row>
    <row r="495" spans="1:7" s="14" customFormat="1" x14ac:dyDescent="0.25">
      <c r="A495" s="63"/>
      <c r="C495" s="7"/>
      <c r="D495" s="10"/>
      <c r="E495" s="10"/>
      <c r="F495" s="10"/>
      <c r="G495" s="7"/>
    </row>
    <row r="496" spans="1:7" s="14" customFormat="1" x14ac:dyDescent="0.25">
      <c r="A496" s="63"/>
      <c r="C496" s="7"/>
      <c r="D496" s="10"/>
      <c r="E496" s="10"/>
      <c r="F496" s="10"/>
      <c r="G496" s="7"/>
    </row>
    <row r="497" spans="1:7" s="14" customFormat="1" x14ac:dyDescent="0.25">
      <c r="A497" s="63"/>
      <c r="C497" s="7"/>
      <c r="D497" s="10"/>
      <c r="E497" s="10"/>
      <c r="F497" s="10"/>
      <c r="G497" s="7"/>
    </row>
    <row r="498" spans="1:7" s="14" customFormat="1" x14ac:dyDescent="0.25">
      <c r="A498" s="63"/>
      <c r="C498" s="7"/>
      <c r="D498" s="10"/>
      <c r="E498" s="10"/>
      <c r="F498" s="10"/>
      <c r="G498" s="7"/>
    </row>
    <row r="499" spans="1:7" s="14" customFormat="1" x14ac:dyDescent="0.25">
      <c r="A499" s="63"/>
      <c r="C499" s="7"/>
      <c r="D499" s="10"/>
      <c r="E499" s="10"/>
      <c r="F499" s="10"/>
      <c r="G499" s="7"/>
    </row>
    <row r="500" spans="1:7" s="14" customFormat="1" x14ac:dyDescent="0.25">
      <c r="A500" s="63"/>
      <c r="C500" s="7"/>
      <c r="D500" s="10"/>
      <c r="E500" s="10"/>
      <c r="F500" s="10"/>
      <c r="G500" s="7"/>
    </row>
    <row r="501" spans="1:7" s="14" customFormat="1" x14ac:dyDescent="0.25">
      <c r="A501" s="63"/>
      <c r="C501" s="7"/>
      <c r="D501" s="10"/>
      <c r="E501" s="10"/>
      <c r="F501" s="10"/>
      <c r="G501" s="7"/>
    </row>
    <row r="502" spans="1:7" s="14" customFormat="1" x14ac:dyDescent="0.25">
      <c r="A502" s="63"/>
      <c r="C502" s="7"/>
      <c r="D502" s="10"/>
      <c r="E502" s="10"/>
      <c r="F502" s="10"/>
      <c r="G502" s="7"/>
    </row>
    <row r="503" spans="1:7" s="14" customFormat="1" x14ac:dyDescent="0.25">
      <c r="A503" s="63"/>
      <c r="C503" s="7"/>
      <c r="D503" s="10"/>
      <c r="E503" s="10"/>
      <c r="F503" s="10"/>
      <c r="G503" s="7"/>
    </row>
    <row r="504" spans="1:7" s="14" customFormat="1" x14ac:dyDescent="0.25">
      <c r="A504" s="63"/>
      <c r="C504" s="7"/>
      <c r="D504" s="10"/>
      <c r="E504" s="10"/>
      <c r="F504" s="10"/>
      <c r="G504" s="7"/>
    </row>
    <row r="505" spans="1:7" s="14" customFormat="1" x14ac:dyDescent="0.25">
      <c r="A505" s="63"/>
      <c r="C505" s="7"/>
      <c r="D505" s="10"/>
      <c r="E505" s="10"/>
      <c r="F505" s="10"/>
      <c r="G505" s="7"/>
    </row>
    <row r="506" spans="1:7" s="14" customFormat="1" x14ac:dyDescent="0.25">
      <c r="A506" s="63"/>
      <c r="C506" s="7"/>
      <c r="D506" s="10"/>
      <c r="E506" s="10"/>
      <c r="F506" s="10"/>
      <c r="G506" s="7"/>
    </row>
    <row r="507" spans="1:7" s="14" customFormat="1" x14ac:dyDescent="0.25">
      <c r="A507" s="63"/>
      <c r="C507" s="7"/>
      <c r="D507" s="10"/>
      <c r="E507" s="10"/>
      <c r="F507" s="10"/>
      <c r="G507" s="7"/>
    </row>
    <row r="508" spans="1:7" s="14" customFormat="1" x14ac:dyDescent="0.25">
      <c r="A508" s="63"/>
      <c r="C508" s="7"/>
      <c r="D508" s="10"/>
      <c r="E508" s="10"/>
      <c r="F508" s="10"/>
      <c r="G508" s="7"/>
    </row>
    <row r="509" spans="1:7" s="14" customFormat="1" x14ac:dyDescent="0.25">
      <c r="A509" s="63"/>
      <c r="C509" s="7"/>
      <c r="D509" s="10"/>
      <c r="E509" s="10"/>
      <c r="F509" s="10"/>
      <c r="G509" s="7"/>
    </row>
    <row r="510" spans="1:7" s="14" customFormat="1" x14ac:dyDescent="0.25">
      <c r="A510" s="63"/>
      <c r="C510" s="7"/>
      <c r="D510" s="10"/>
      <c r="E510" s="10"/>
      <c r="F510" s="10"/>
      <c r="G510" s="7"/>
    </row>
    <row r="511" spans="1:7" s="14" customFormat="1" x14ac:dyDescent="0.25">
      <c r="A511" s="63"/>
      <c r="C511" s="7"/>
      <c r="D511" s="10"/>
      <c r="E511" s="10"/>
      <c r="F511" s="10"/>
      <c r="G511" s="7"/>
    </row>
    <row r="512" spans="1:7" s="14" customFormat="1" x14ac:dyDescent="0.25">
      <c r="A512" s="63"/>
      <c r="C512" s="7"/>
      <c r="D512" s="10"/>
      <c r="E512" s="10"/>
      <c r="F512" s="10"/>
      <c r="G512" s="7"/>
    </row>
    <row r="513" spans="1:7" s="14" customFormat="1" x14ac:dyDescent="0.25">
      <c r="A513" s="63"/>
      <c r="C513" s="7"/>
      <c r="D513" s="10"/>
      <c r="E513" s="10"/>
      <c r="F513" s="10"/>
      <c r="G513" s="7"/>
    </row>
    <row r="514" spans="1:7" s="14" customFormat="1" x14ac:dyDescent="0.25">
      <c r="A514" s="63"/>
      <c r="C514" s="7"/>
      <c r="D514" s="10"/>
      <c r="E514" s="10"/>
      <c r="F514" s="10"/>
      <c r="G514" s="7"/>
    </row>
    <row r="515" spans="1:7" s="14" customFormat="1" x14ac:dyDescent="0.25">
      <c r="A515" s="63"/>
      <c r="C515" s="7"/>
      <c r="D515" s="10"/>
      <c r="E515" s="10"/>
      <c r="F515" s="10"/>
      <c r="G515" s="7"/>
    </row>
    <row r="516" spans="1:7" x14ac:dyDescent="0.25">
      <c r="D516" s="10"/>
      <c r="E516" s="10"/>
      <c r="F516" s="10"/>
    </row>
    <row r="517" spans="1:7" x14ac:dyDescent="0.25">
      <c r="D517" s="10"/>
      <c r="E517" s="10"/>
      <c r="F517" s="10"/>
    </row>
    <row r="518" spans="1:7" x14ac:dyDescent="0.25">
      <c r="D518" s="10"/>
      <c r="E518" s="10"/>
      <c r="F518" s="10"/>
    </row>
    <row r="519" spans="1:7" x14ac:dyDescent="0.25">
      <c r="D519" s="10"/>
      <c r="E519" s="10"/>
      <c r="F519" s="10"/>
    </row>
    <row r="520" spans="1:7" x14ac:dyDescent="0.25">
      <c r="D520" s="10"/>
      <c r="E520" s="10"/>
      <c r="F520" s="10"/>
    </row>
    <row r="521" spans="1:7" x14ac:dyDescent="0.25">
      <c r="D521" s="10"/>
      <c r="E521" s="10"/>
      <c r="F521" s="10"/>
    </row>
    <row r="522" spans="1:7" x14ac:dyDescent="0.25">
      <c r="D522" s="10"/>
      <c r="E522" s="10"/>
      <c r="F522" s="10"/>
    </row>
    <row r="523" spans="1:7" x14ac:dyDescent="0.25">
      <c r="D523" s="10"/>
      <c r="E523" s="10"/>
      <c r="F523" s="10"/>
    </row>
    <row r="524" spans="1:7" x14ac:dyDescent="0.25">
      <c r="A524" s="90"/>
      <c r="D524" s="10"/>
      <c r="E524" s="10"/>
      <c r="F524" s="10"/>
    </row>
    <row r="525" spans="1:7" x14ac:dyDescent="0.25">
      <c r="A525" s="90"/>
      <c r="D525" s="10"/>
      <c r="E525" s="10"/>
      <c r="F525" s="10"/>
    </row>
    <row r="526" spans="1:7" x14ac:dyDescent="0.25">
      <c r="A526" s="90"/>
      <c r="D526" s="10"/>
      <c r="E526" s="10"/>
      <c r="F526" s="10"/>
    </row>
    <row r="527" spans="1:7" x14ac:dyDescent="0.25">
      <c r="A527" s="90"/>
      <c r="D527" s="10"/>
      <c r="E527" s="10"/>
      <c r="F527" s="10"/>
    </row>
    <row r="528" spans="1:7" x14ac:dyDescent="0.25">
      <c r="A528" s="90"/>
      <c r="D528" s="10"/>
      <c r="E528" s="10"/>
      <c r="F528" s="10"/>
    </row>
    <row r="529" spans="1:6" x14ac:dyDescent="0.25">
      <c r="A529" s="90"/>
      <c r="D529" s="10"/>
      <c r="E529" s="10"/>
      <c r="F529" s="10"/>
    </row>
    <row r="530" spans="1:6" x14ac:dyDescent="0.25">
      <c r="A530" s="90"/>
      <c r="D530" s="10"/>
      <c r="E530" s="10"/>
      <c r="F530" s="10"/>
    </row>
    <row r="531" spans="1:6" x14ac:dyDescent="0.25">
      <c r="A531" s="90"/>
      <c r="D531" s="10"/>
      <c r="E531" s="10"/>
      <c r="F531" s="10"/>
    </row>
    <row r="532" spans="1:6" x14ac:dyDescent="0.25">
      <c r="A532" s="90"/>
      <c r="D532" s="10"/>
      <c r="E532" s="10"/>
      <c r="F532" s="10"/>
    </row>
    <row r="533" spans="1:6" x14ac:dyDescent="0.25">
      <c r="A533" s="90"/>
      <c r="D533" s="10"/>
      <c r="E533" s="10"/>
      <c r="F533" s="10"/>
    </row>
    <row r="534" spans="1:6" x14ac:dyDescent="0.25">
      <c r="A534" s="90"/>
      <c r="D534" s="10"/>
      <c r="E534" s="10"/>
      <c r="F534" s="10"/>
    </row>
    <row r="535" spans="1:6" x14ac:dyDescent="0.25">
      <c r="A535" s="90"/>
      <c r="D535" s="10"/>
      <c r="E535" s="10"/>
      <c r="F535" s="10"/>
    </row>
    <row r="536" spans="1:6" x14ac:dyDescent="0.25">
      <c r="A536" s="90"/>
      <c r="D536" s="10"/>
      <c r="E536" s="10"/>
      <c r="F536" s="10"/>
    </row>
    <row r="537" spans="1:6" x14ac:dyDescent="0.25">
      <c r="A537" s="90"/>
      <c r="D537" s="10"/>
      <c r="E537" s="10"/>
      <c r="F537" s="10"/>
    </row>
    <row r="538" spans="1:6" x14ac:dyDescent="0.25">
      <c r="A538" s="90"/>
      <c r="D538" s="10"/>
      <c r="E538" s="10"/>
      <c r="F538" s="10"/>
    </row>
    <row r="539" spans="1:6" x14ac:dyDescent="0.25">
      <c r="A539" s="90"/>
      <c r="D539" s="10"/>
      <c r="E539" s="10"/>
      <c r="F539" s="10"/>
    </row>
    <row r="540" spans="1:6" x14ac:dyDescent="0.25">
      <c r="A540" s="90"/>
      <c r="D540" s="10"/>
      <c r="E540" s="10"/>
      <c r="F540" s="10"/>
    </row>
    <row r="541" spans="1:6" x14ac:dyDescent="0.25">
      <c r="A541" s="90"/>
      <c r="D541" s="10"/>
      <c r="E541" s="10"/>
      <c r="F541" s="10"/>
    </row>
    <row r="542" spans="1:6" x14ac:dyDescent="0.25">
      <c r="A542" s="90"/>
      <c r="D542" s="10"/>
      <c r="E542" s="10"/>
      <c r="F542" s="10"/>
    </row>
    <row r="543" spans="1:6" x14ac:dyDescent="0.25">
      <c r="A543" s="90"/>
      <c r="D543" s="10"/>
      <c r="E543" s="10"/>
      <c r="F543" s="10"/>
    </row>
    <row r="544" spans="1:6" x14ac:dyDescent="0.25">
      <c r="A544" s="90"/>
      <c r="D544" s="10"/>
      <c r="E544" s="10"/>
      <c r="F544" s="10"/>
    </row>
    <row r="545" spans="1:6" x14ac:dyDescent="0.25">
      <c r="A545" s="90"/>
      <c r="D545" s="10"/>
      <c r="E545" s="10"/>
      <c r="F545" s="10"/>
    </row>
    <row r="546" spans="1:6" x14ac:dyDescent="0.25">
      <c r="A546" s="90"/>
      <c r="D546" s="10"/>
      <c r="E546" s="10"/>
      <c r="F546" s="10"/>
    </row>
    <row r="547" spans="1:6" x14ac:dyDescent="0.25">
      <c r="A547" s="90"/>
      <c r="D547" s="10"/>
      <c r="E547" s="10"/>
      <c r="F547" s="10"/>
    </row>
    <row r="548" spans="1:6" x14ac:dyDescent="0.25">
      <c r="A548" s="90"/>
      <c r="D548" s="10"/>
      <c r="E548" s="10"/>
      <c r="F548" s="10"/>
    </row>
    <row r="549" spans="1:6" x14ac:dyDescent="0.25">
      <c r="A549" s="90"/>
      <c r="D549" s="10"/>
      <c r="E549" s="10"/>
      <c r="F549" s="10"/>
    </row>
    <row r="550" spans="1:6" x14ac:dyDescent="0.25">
      <c r="A550" s="90"/>
      <c r="D550" s="10"/>
      <c r="E550" s="10"/>
      <c r="F550" s="10"/>
    </row>
    <row r="551" spans="1:6" x14ac:dyDescent="0.25">
      <c r="A551" s="90"/>
      <c r="D551" s="10"/>
      <c r="E551" s="10"/>
      <c r="F551" s="10"/>
    </row>
    <row r="552" spans="1:6" x14ac:dyDescent="0.25">
      <c r="A552" s="90"/>
      <c r="D552" s="10"/>
      <c r="E552" s="10"/>
      <c r="F552" s="10"/>
    </row>
    <row r="553" spans="1:6" x14ac:dyDescent="0.25">
      <c r="A553" s="90"/>
      <c r="D553" s="10"/>
      <c r="E553" s="10"/>
      <c r="F553" s="10"/>
    </row>
    <row r="554" spans="1:6" x14ac:dyDescent="0.25">
      <c r="A554" s="90"/>
      <c r="D554" s="10"/>
      <c r="E554" s="10"/>
      <c r="F554" s="10"/>
    </row>
    <row r="555" spans="1:6" x14ac:dyDescent="0.25">
      <c r="A555" s="90"/>
      <c r="D555" s="10"/>
      <c r="E555" s="10"/>
      <c r="F555" s="10"/>
    </row>
    <row r="556" spans="1:6" x14ac:dyDescent="0.25">
      <c r="A556" s="90"/>
      <c r="D556" s="10"/>
      <c r="E556" s="10"/>
      <c r="F556" s="10"/>
    </row>
    <row r="557" spans="1:6" x14ac:dyDescent="0.25">
      <c r="A557" s="90"/>
      <c r="D557" s="10"/>
      <c r="E557" s="10"/>
      <c r="F557" s="10"/>
    </row>
    <row r="558" spans="1:6" x14ac:dyDescent="0.25">
      <c r="A558" s="90"/>
      <c r="D558" s="10"/>
      <c r="E558" s="10"/>
      <c r="F558" s="10"/>
    </row>
    <row r="559" spans="1:6" x14ac:dyDescent="0.25">
      <c r="A559" s="90"/>
      <c r="D559" s="10"/>
      <c r="E559" s="10"/>
      <c r="F559" s="10"/>
    </row>
    <row r="560" spans="1:6" x14ac:dyDescent="0.25">
      <c r="A560" s="90"/>
      <c r="D560" s="10"/>
      <c r="E560" s="10"/>
      <c r="F560" s="10"/>
    </row>
    <row r="561" spans="1:6" x14ac:dyDescent="0.25">
      <c r="A561" s="90"/>
      <c r="D561" s="10"/>
      <c r="E561" s="10"/>
      <c r="F561" s="10"/>
    </row>
    <row r="562" spans="1:6" x14ac:dyDescent="0.25">
      <c r="A562" s="90"/>
      <c r="D562" s="10"/>
      <c r="E562" s="10"/>
      <c r="F562" s="10"/>
    </row>
    <row r="563" spans="1:6" x14ac:dyDescent="0.25">
      <c r="A563" s="90"/>
      <c r="D563" s="10"/>
      <c r="E563" s="10"/>
      <c r="F563" s="10"/>
    </row>
    <row r="564" spans="1:6" x14ac:dyDescent="0.25">
      <c r="A564" s="90"/>
      <c r="D564" s="10"/>
      <c r="E564" s="10"/>
      <c r="F564" s="10"/>
    </row>
    <row r="565" spans="1:6" x14ac:dyDescent="0.25">
      <c r="A565" s="90"/>
      <c r="D565" s="10"/>
      <c r="E565" s="10"/>
      <c r="F565" s="10"/>
    </row>
    <row r="566" spans="1:6" x14ac:dyDescent="0.25">
      <c r="A566" s="90"/>
      <c r="D566" s="10"/>
      <c r="E566" s="10"/>
      <c r="F566" s="10"/>
    </row>
    <row r="567" spans="1:6" x14ac:dyDescent="0.25">
      <c r="A567" s="90"/>
      <c r="D567" s="10"/>
      <c r="E567" s="10"/>
      <c r="F567" s="10"/>
    </row>
    <row r="568" spans="1:6" x14ac:dyDescent="0.25">
      <c r="A568" s="90"/>
      <c r="D568" s="10"/>
      <c r="E568" s="10"/>
      <c r="F568" s="10"/>
    </row>
    <row r="569" spans="1:6" x14ac:dyDescent="0.25">
      <c r="A569" s="90"/>
      <c r="D569" s="10"/>
      <c r="E569" s="10"/>
      <c r="F569" s="10"/>
    </row>
    <row r="570" spans="1:6" x14ac:dyDescent="0.25">
      <c r="A570" s="90"/>
      <c r="D570" s="10"/>
      <c r="E570" s="10"/>
      <c r="F570" s="10"/>
    </row>
    <row r="571" spans="1:6" x14ac:dyDescent="0.25">
      <c r="A571" s="90"/>
      <c r="D571" s="10"/>
      <c r="E571" s="10"/>
      <c r="F571" s="10"/>
    </row>
    <row r="572" spans="1:6" x14ac:dyDescent="0.25">
      <c r="A572" s="90"/>
      <c r="D572" s="10"/>
      <c r="E572" s="10"/>
      <c r="F572" s="10"/>
    </row>
    <row r="573" spans="1:6" x14ac:dyDescent="0.25">
      <c r="A573" s="90"/>
      <c r="D573" s="10"/>
      <c r="E573" s="10"/>
      <c r="F573" s="10"/>
    </row>
    <row r="574" spans="1:6" x14ac:dyDescent="0.25">
      <c r="A574" s="90"/>
      <c r="D574" s="10"/>
      <c r="E574" s="10"/>
      <c r="F574" s="10"/>
    </row>
    <row r="575" spans="1:6" x14ac:dyDescent="0.25">
      <c r="A575" s="90"/>
      <c r="D575" s="10"/>
      <c r="E575" s="10"/>
      <c r="F575" s="10"/>
    </row>
    <row r="576" spans="1:6" x14ac:dyDescent="0.25">
      <c r="A576" s="90"/>
      <c r="D576" s="10"/>
      <c r="E576" s="10"/>
      <c r="F576" s="10"/>
    </row>
    <row r="577" spans="1:6" x14ac:dyDescent="0.25">
      <c r="A577" s="90"/>
      <c r="D577" s="10"/>
      <c r="E577" s="10"/>
      <c r="F577" s="10"/>
    </row>
    <row r="578" spans="1:6" x14ac:dyDescent="0.25">
      <c r="A578" s="90"/>
      <c r="D578" s="10"/>
      <c r="E578" s="10"/>
      <c r="F578" s="10"/>
    </row>
    <row r="579" spans="1:6" x14ac:dyDescent="0.25">
      <c r="A579" s="90"/>
      <c r="D579" s="10"/>
      <c r="E579" s="10"/>
      <c r="F579" s="10"/>
    </row>
    <row r="580" spans="1:6" x14ac:dyDescent="0.25">
      <c r="A580" s="90"/>
      <c r="D580" s="10"/>
      <c r="E580" s="10"/>
      <c r="F580" s="10"/>
    </row>
    <row r="581" spans="1:6" x14ac:dyDescent="0.25">
      <c r="A581" s="90"/>
      <c r="D581" s="10"/>
      <c r="E581" s="10"/>
      <c r="F581" s="10"/>
    </row>
    <row r="582" spans="1:6" x14ac:dyDescent="0.25">
      <c r="A582" s="90"/>
      <c r="D582" s="10"/>
      <c r="E582" s="10"/>
      <c r="F582" s="10"/>
    </row>
    <row r="583" spans="1:6" x14ac:dyDescent="0.25">
      <c r="A583" s="90"/>
      <c r="D583" s="10"/>
      <c r="E583" s="10"/>
      <c r="F583" s="10"/>
    </row>
    <row r="584" spans="1:6" x14ac:dyDescent="0.25">
      <c r="A584" s="90"/>
      <c r="D584" s="10"/>
      <c r="E584" s="10"/>
      <c r="F584" s="10"/>
    </row>
    <row r="585" spans="1:6" x14ac:dyDescent="0.25">
      <c r="A585" s="90"/>
      <c r="D585" s="10"/>
      <c r="E585" s="10"/>
      <c r="F585" s="10"/>
    </row>
    <row r="586" spans="1:6" x14ac:dyDescent="0.25">
      <c r="A586" s="90"/>
      <c r="D586" s="10"/>
      <c r="E586" s="10"/>
      <c r="F586" s="10"/>
    </row>
    <row r="587" spans="1:6" x14ac:dyDescent="0.25">
      <c r="A587" s="90"/>
      <c r="D587" s="10"/>
      <c r="E587" s="10"/>
      <c r="F587" s="10"/>
    </row>
    <row r="588" spans="1:6" x14ac:dyDescent="0.25">
      <c r="A588" s="90"/>
      <c r="D588" s="10"/>
      <c r="E588" s="10"/>
      <c r="F588" s="10"/>
    </row>
    <row r="589" spans="1:6" x14ac:dyDescent="0.25">
      <c r="A589" s="90"/>
      <c r="D589" s="10"/>
      <c r="E589" s="10"/>
      <c r="F589" s="10"/>
    </row>
    <row r="590" spans="1:6" x14ac:dyDescent="0.25">
      <c r="A590" s="90"/>
      <c r="D590" s="10"/>
      <c r="E590" s="10"/>
      <c r="F590" s="10"/>
    </row>
    <row r="591" spans="1:6" x14ac:dyDescent="0.25">
      <c r="A591" s="90"/>
      <c r="D591" s="10"/>
      <c r="E591" s="10"/>
      <c r="F591" s="10"/>
    </row>
    <row r="592" spans="1:6" x14ac:dyDescent="0.25">
      <c r="A592" s="90"/>
      <c r="D592" s="10"/>
      <c r="E592" s="10"/>
      <c r="F592" s="10"/>
    </row>
    <row r="593" spans="1:6" x14ac:dyDescent="0.25">
      <c r="A593" s="90"/>
      <c r="D593" s="10"/>
      <c r="E593" s="10"/>
      <c r="F593" s="10"/>
    </row>
    <row r="594" spans="1:6" x14ac:dyDescent="0.25">
      <c r="A594" s="90"/>
      <c r="D594" s="10"/>
      <c r="E594" s="10"/>
      <c r="F594" s="10"/>
    </row>
    <row r="595" spans="1:6" x14ac:dyDescent="0.25">
      <c r="A595" s="90"/>
      <c r="D595" s="10"/>
      <c r="E595" s="10"/>
      <c r="F595" s="10"/>
    </row>
    <row r="596" spans="1:6" x14ac:dyDescent="0.25">
      <c r="A596" s="90"/>
      <c r="D596" s="10"/>
      <c r="E596" s="10"/>
      <c r="F596" s="10"/>
    </row>
    <row r="597" spans="1:6" x14ac:dyDescent="0.25">
      <c r="A597" s="90"/>
      <c r="D597" s="10"/>
      <c r="E597" s="10"/>
      <c r="F597" s="10"/>
    </row>
    <row r="598" spans="1:6" x14ac:dyDescent="0.25">
      <c r="A598" s="90"/>
      <c r="D598" s="10"/>
      <c r="E598" s="10"/>
      <c r="F598" s="10"/>
    </row>
    <row r="599" spans="1:6" x14ac:dyDescent="0.25">
      <c r="A599" s="90"/>
      <c r="D599" s="10"/>
      <c r="E599" s="10"/>
      <c r="F599" s="10"/>
    </row>
    <row r="600" spans="1:6" x14ac:dyDescent="0.25">
      <c r="A600" s="90"/>
      <c r="D600" s="10"/>
      <c r="E600" s="10"/>
      <c r="F600" s="10"/>
    </row>
    <row r="601" spans="1:6" x14ac:dyDescent="0.25">
      <c r="A601" s="90"/>
      <c r="D601" s="10"/>
      <c r="E601" s="10"/>
      <c r="F601" s="10"/>
    </row>
    <row r="602" spans="1:6" x14ac:dyDescent="0.25">
      <c r="A602" s="90"/>
      <c r="D602" s="10"/>
      <c r="E602" s="10"/>
      <c r="F602" s="10"/>
    </row>
    <row r="603" spans="1:6" x14ac:dyDescent="0.25">
      <c r="A603" s="90"/>
      <c r="D603" s="10"/>
      <c r="E603" s="10"/>
      <c r="F603" s="10"/>
    </row>
    <row r="604" spans="1:6" x14ac:dyDescent="0.25">
      <c r="A604" s="90"/>
      <c r="D604" s="10"/>
      <c r="E604" s="10"/>
      <c r="F604" s="10"/>
    </row>
    <row r="605" spans="1:6" x14ac:dyDescent="0.25">
      <c r="A605" s="90"/>
      <c r="D605" s="10"/>
      <c r="E605" s="10"/>
      <c r="F605" s="10"/>
    </row>
    <row r="606" spans="1:6" x14ac:dyDescent="0.25">
      <c r="A606" s="90"/>
      <c r="D606" s="10"/>
      <c r="E606" s="10"/>
      <c r="F606" s="10"/>
    </row>
    <row r="607" spans="1:6" x14ac:dyDescent="0.25">
      <c r="A607" s="90"/>
      <c r="D607" s="10"/>
      <c r="E607" s="10"/>
      <c r="F607" s="10"/>
    </row>
    <row r="608" spans="1:6" x14ac:dyDescent="0.25">
      <c r="A608" s="90"/>
      <c r="D608" s="10"/>
      <c r="E608" s="10"/>
      <c r="F608" s="10"/>
    </row>
    <row r="609" spans="1:6" x14ac:dyDescent="0.25">
      <c r="A609" s="90"/>
      <c r="D609" s="10"/>
      <c r="E609" s="10"/>
      <c r="F609" s="10"/>
    </row>
    <row r="610" spans="1:6" x14ac:dyDescent="0.25">
      <c r="A610" s="90"/>
      <c r="D610" s="10"/>
      <c r="E610" s="10"/>
      <c r="F610" s="10"/>
    </row>
    <row r="611" spans="1:6" x14ac:dyDescent="0.25">
      <c r="A611" s="90"/>
      <c r="D611" s="10"/>
      <c r="E611" s="10"/>
      <c r="F611" s="10"/>
    </row>
    <row r="612" spans="1:6" x14ac:dyDescent="0.25">
      <c r="A612" s="90"/>
      <c r="D612" s="10"/>
      <c r="E612" s="10"/>
      <c r="F612" s="10"/>
    </row>
    <row r="613" spans="1:6" x14ac:dyDescent="0.25">
      <c r="A613" s="90"/>
      <c r="D613" s="10"/>
      <c r="E613" s="10"/>
      <c r="F613" s="10"/>
    </row>
    <row r="614" spans="1:6" x14ac:dyDescent="0.25">
      <c r="A614" s="90"/>
      <c r="D614" s="10"/>
      <c r="E614" s="10"/>
      <c r="F614" s="10"/>
    </row>
    <row r="615" spans="1:6" x14ac:dyDescent="0.25">
      <c r="A615" s="90"/>
      <c r="D615" s="10"/>
      <c r="E615" s="10"/>
      <c r="F615" s="10"/>
    </row>
    <row r="616" spans="1:6" x14ac:dyDescent="0.25">
      <c r="A616" s="90"/>
      <c r="D616" s="10"/>
      <c r="E616" s="10"/>
      <c r="F616" s="10"/>
    </row>
    <row r="617" spans="1:6" x14ac:dyDescent="0.25">
      <c r="A617" s="90"/>
      <c r="D617" s="10"/>
      <c r="E617" s="10"/>
      <c r="F617" s="10"/>
    </row>
    <row r="618" spans="1:6" x14ac:dyDescent="0.25">
      <c r="A618" s="90"/>
      <c r="D618" s="10"/>
      <c r="E618" s="10"/>
      <c r="F618" s="10"/>
    </row>
    <row r="619" spans="1:6" x14ac:dyDescent="0.25">
      <c r="A619" s="90"/>
      <c r="D619" s="10"/>
      <c r="E619" s="10"/>
      <c r="F619" s="10"/>
    </row>
    <row r="620" spans="1:6" x14ac:dyDescent="0.25">
      <c r="A620" s="90"/>
      <c r="D620" s="10"/>
      <c r="E620" s="10"/>
      <c r="F620" s="10"/>
    </row>
    <row r="621" spans="1:6" x14ac:dyDescent="0.25">
      <c r="A621" s="90"/>
      <c r="D621" s="10"/>
      <c r="E621" s="10"/>
      <c r="F621" s="10"/>
    </row>
    <row r="622" spans="1:6" x14ac:dyDescent="0.25">
      <c r="A622" s="90"/>
      <c r="D622" s="10"/>
      <c r="E622" s="10"/>
      <c r="F622" s="10"/>
    </row>
    <row r="623" spans="1:6" x14ac:dyDescent="0.25">
      <c r="A623" s="90"/>
      <c r="D623" s="10"/>
      <c r="E623" s="10"/>
      <c r="F623" s="10"/>
    </row>
    <row r="624" spans="1:6" x14ac:dyDescent="0.25">
      <c r="A624" s="90"/>
      <c r="D624" s="10"/>
      <c r="E624" s="10"/>
      <c r="F624" s="10"/>
    </row>
    <row r="625" spans="1:6" x14ac:dyDescent="0.25">
      <c r="A625" s="90"/>
      <c r="D625" s="10"/>
      <c r="E625" s="10"/>
      <c r="F625" s="10"/>
    </row>
    <row r="626" spans="1:6" x14ac:dyDescent="0.25">
      <c r="A626" s="90"/>
      <c r="D626" s="10"/>
      <c r="E626" s="10"/>
      <c r="F626" s="10"/>
    </row>
    <row r="627" spans="1:6" x14ac:dyDescent="0.25">
      <c r="A627" s="90"/>
      <c r="D627" s="10"/>
      <c r="E627" s="10"/>
      <c r="F627" s="10"/>
    </row>
    <row r="628" spans="1:6" x14ac:dyDescent="0.25">
      <c r="A628" s="90"/>
      <c r="D628" s="10"/>
      <c r="E628" s="10"/>
      <c r="F628" s="10"/>
    </row>
    <row r="629" spans="1:6" x14ac:dyDescent="0.25">
      <c r="A629" s="90"/>
      <c r="D629" s="10"/>
      <c r="E629" s="10"/>
      <c r="F629" s="10"/>
    </row>
    <row r="630" spans="1:6" x14ac:dyDescent="0.25">
      <c r="A630" s="90"/>
      <c r="D630" s="10"/>
      <c r="E630" s="10"/>
      <c r="F630" s="10"/>
    </row>
    <row r="631" spans="1:6" x14ac:dyDescent="0.25">
      <c r="A631" s="90"/>
      <c r="D631" s="10"/>
      <c r="E631" s="10"/>
      <c r="F631" s="10"/>
    </row>
    <row r="632" spans="1:6" x14ac:dyDescent="0.25">
      <c r="A632" s="90"/>
      <c r="D632" s="10"/>
      <c r="E632" s="10"/>
      <c r="F632" s="10"/>
    </row>
    <row r="633" spans="1:6" x14ac:dyDescent="0.25">
      <c r="A633" s="90"/>
      <c r="D633" s="10"/>
      <c r="E633" s="10"/>
      <c r="F633" s="10"/>
    </row>
    <row r="634" spans="1:6" x14ac:dyDescent="0.25">
      <c r="A634" s="90"/>
      <c r="D634" s="10"/>
      <c r="E634" s="10"/>
      <c r="F634" s="10"/>
    </row>
    <row r="635" spans="1:6" x14ac:dyDescent="0.25">
      <c r="A635" s="90"/>
      <c r="D635" s="10"/>
      <c r="E635" s="10"/>
      <c r="F635" s="10"/>
    </row>
    <row r="636" spans="1:6" x14ac:dyDescent="0.25">
      <c r="A636" s="90"/>
      <c r="D636" s="10"/>
      <c r="E636" s="10"/>
      <c r="F636" s="10"/>
    </row>
    <row r="637" spans="1:6" x14ac:dyDescent="0.25">
      <c r="A637" s="90"/>
      <c r="D637" s="10"/>
      <c r="E637" s="10"/>
      <c r="F637" s="10"/>
    </row>
    <row r="638" spans="1:6" x14ac:dyDescent="0.25">
      <c r="A638" s="90"/>
      <c r="D638" s="10"/>
      <c r="E638" s="10"/>
      <c r="F638" s="10"/>
    </row>
    <row r="639" spans="1:6" x14ac:dyDescent="0.25">
      <c r="A639" s="90"/>
      <c r="D639" s="10"/>
      <c r="E639" s="10"/>
      <c r="F639" s="10"/>
    </row>
    <row r="640" spans="1:6" x14ac:dyDescent="0.25">
      <c r="A640" s="90"/>
      <c r="D640" s="10"/>
      <c r="E640" s="10"/>
      <c r="F640" s="10"/>
    </row>
    <row r="641" spans="1:6" x14ac:dyDescent="0.25">
      <c r="A641" s="90"/>
      <c r="D641" s="10"/>
      <c r="E641" s="10"/>
      <c r="F641" s="10"/>
    </row>
    <row r="642" spans="1:6" x14ac:dyDescent="0.25">
      <c r="A642" s="90"/>
      <c r="D642" s="10"/>
      <c r="E642" s="10"/>
      <c r="F642" s="10"/>
    </row>
    <row r="643" spans="1:6" x14ac:dyDescent="0.25">
      <c r="A643" s="90"/>
      <c r="D643" s="10"/>
      <c r="E643" s="10"/>
      <c r="F643" s="10"/>
    </row>
    <row r="644" spans="1:6" x14ac:dyDescent="0.25">
      <c r="A644" s="90"/>
      <c r="D644" s="10"/>
      <c r="E644" s="10"/>
      <c r="F644" s="10"/>
    </row>
    <row r="645" spans="1:6" x14ac:dyDescent="0.25">
      <c r="A645" s="90"/>
      <c r="D645" s="10"/>
      <c r="E645" s="10"/>
      <c r="F645" s="10"/>
    </row>
    <row r="646" spans="1:6" x14ac:dyDescent="0.25">
      <c r="A646" s="90"/>
      <c r="D646" s="10"/>
      <c r="E646" s="10"/>
      <c r="F646" s="10"/>
    </row>
    <row r="647" spans="1:6" x14ac:dyDescent="0.25">
      <c r="A647" s="90"/>
      <c r="D647" s="10"/>
      <c r="E647" s="10"/>
      <c r="F647" s="10"/>
    </row>
    <row r="648" spans="1:6" x14ac:dyDescent="0.25">
      <c r="A648" s="90"/>
      <c r="D648" s="10"/>
      <c r="E648" s="10"/>
      <c r="F648" s="10"/>
    </row>
    <row r="649" spans="1:6" x14ac:dyDescent="0.25">
      <c r="A649" s="90"/>
      <c r="D649" s="10"/>
      <c r="E649" s="10"/>
      <c r="F649" s="10"/>
    </row>
    <row r="650" spans="1:6" x14ac:dyDescent="0.25">
      <c r="A650" s="90"/>
      <c r="D650" s="10"/>
      <c r="E650" s="10"/>
      <c r="F650" s="10"/>
    </row>
    <row r="651" spans="1:6" x14ac:dyDescent="0.25">
      <c r="A651" s="90"/>
      <c r="D651" s="10"/>
      <c r="E651" s="10"/>
      <c r="F651" s="10"/>
    </row>
    <row r="652" spans="1:6" x14ac:dyDescent="0.25">
      <c r="A652" s="90"/>
      <c r="D652" s="10"/>
      <c r="E652" s="10"/>
      <c r="F652" s="10"/>
    </row>
    <row r="653" spans="1:6" x14ac:dyDescent="0.25">
      <c r="A653" s="90"/>
      <c r="D653" s="10"/>
      <c r="E653" s="10"/>
      <c r="F653" s="10"/>
    </row>
    <row r="654" spans="1:6" x14ac:dyDescent="0.25">
      <c r="A654" s="90"/>
      <c r="D654" s="10"/>
      <c r="E654" s="10"/>
      <c r="F654" s="10"/>
    </row>
    <row r="655" spans="1:6" x14ac:dyDescent="0.25">
      <c r="A655" s="90"/>
      <c r="D655" s="10"/>
      <c r="E655" s="10"/>
      <c r="F655" s="10"/>
    </row>
    <row r="656" spans="1:6" x14ac:dyDescent="0.25">
      <c r="A656" s="90"/>
      <c r="D656" s="10"/>
      <c r="E656" s="10"/>
      <c r="F656" s="10"/>
    </row>
    <row r="657" spans="1:6" x14ac:dyDescent="0.25">
      <c r="A657" s="90"/>
      <c r="D657" s="10"/>
      <c r="E657" s="10"/>
      <c r="F657" s="10"/>
    </row>
    <row r="658" spans="1:6" x14ac:dyDescent="0.25">
      <c r="A658" s="90"/>
      <c r="D658" s="10"/>
      <c r="E658" s="10"/>
      <c r="F658" s="10"/>
    </row>
    <row r="659" spans="1:6" x14ac:dyDescent="0.25">
      <c r="A659" s="90"/>
      <c r="D659" s="10"/>
      <c r="E659" s="10"/>
      <c r="F659" s="10"/>
    </row>
    <row r="660" spans="1:6" x14ac:dyDescent="0.25">
      <c r="A660" s="90"/>
      <c r="D660" s="10"/>
      <c r="E660" s="10"/>
      <c r="F660" s="10"/>
    </row>
    <row r="661" spans="1:6" x14ac:dyDescent="0.25">
      <c r="A661" s="90"/>
      <c r="D661" s="10"/>
      <c r="E661" s="10"/>
      <c r="F661" s="10"/>
    </row>
    <row r="662" spans="1:6" x14ac:dyDescent="0.25">
      <c r="A662" s="90"/>
      <c r="D662" s="10"/>
      <c r="E662" s="10"/>
      <c r="F662" s="10"/>
    </row>
    <row r="663" spans="1:6" x14ac:dyDescent="0.25">
      <c r="A663" s="90"/>
      <c r="D663" s="10"/>
      <c r="E663" s="10"/>
      <c r="F663" s="10"/>
    </row>
    <row r="664" spans="1:6" x14ac:dyDescent="0.25">
      <c r="A664" s="90"/>
      <c r="D664" s="10"/>
      <c r="E664" s="10"/>
      <c r="F664" s="10"/>
    </row>
    <row r="665" spans="1:6" x14ac:dyDescent="0.25">
      <c r="A665" s="90"/>
      <c r="D665" s="10"/>
      <c r="E665" s="10"/>
      <c r="F665" s="10"/>
    </row>
    <row r="666" spans="1:6" x14ac:dyDescent="0.25">
      <c r="A666" s="90"/>
      <c r="D666" s="10"/>
      <c r="E666" s="10"/>
      <c r="F666" s="10"/>
    </row>
    <row r="667" spans="1:6" x14ac:dyDescent="0.25">
      <c r="A667" s="90"/>
      <c r="D667" s="10"/>
      <c r="E667" s="10"/>
      <c r="F667" s="10"/>
    </row>
    <row r="668" spans="1:6" x14ac:dyDescent="0.25">
      <c r="A668" s="90"/>
      <c r="D668" s="10"/>
      <c r="E668" s="10"/>
      <c r="F668" s="10"/>
    </row>
    <row r="669" spans="1:6" x14ac:dyDescent="0.25">
      <c r="A669" s="90"/>
      <c r="D669" s="10"/>
      <c r="E669" s="10"/>
      <c r="F669" s="10"/>
    </row>
    <row r="670" spans="1:6" x14ac:dyDescent="0.25">
      <c r="A670" s="90"/>
      <c r="D670" s="10"/>
      <c r="E670" s="10"/>
      <c r="F670" s="10"/>
    </row>
    <row r="671" spans="1:6" x14ac:dyDescent="0.25">
      <c r="A671" s="90"/>
      <c r="D671" s="10"/>
      <c r="E671" s="10"/>
      <c r="F671" s="10"/>
    </row>
    <row r="672" spans="1:6" x14ac:dyDescent="0.25">
      <c r="A672" s="90"/>
      <c r="D672" s="10"/>
      <c r="E672" s="10"/>
      <c r="F672" s="10"/>
    </row>
    <row r="673" spans="1:6" x14ac:dyDescent="0.25">
      <c r="A673" s="90"/>
      <c r="D673" s="10"/>
      <c r="E673" s="10"/>
      <c r="F673" s="10"/>
    </row>
    <row r="674" spans="1:6" x14ac:dyDescent="0.25">
      <c r="A674" s="90"/>
      <c r="D674" s="10"/>
      <c r="E674" s="10"/>
      <c r="F674" s="10"/>
    </row>
    <row r="675" spans="1:6" x14ac:dyDescent="0.25">
      <c r="A675" s="90"/>
      <c r="D675" s="10"/>
      <c r="E675" s="10"/>
      <c r="F675" s="10"/>
    </row>
    <row r="676" spans="1:6" x14ac:dyDescent="0.25">
      <c r="A676" s="90"/>
      <c r="D676" s="10"/>
      <c r="E676" s="10"/>
      <c r="F676" s="10"/>
    </row>
    <row r="677" spans="1:6" x14ac:dyDescent="0.25">
      <c r="A677" s="90"/>
      <c r="D677" s="10"/>
      <c r="E677" s="10"/>
      <c r="F677" s="10"/>
    </row>
    <row r="678" spans="1:6" x14ac:dyDescent="0.25">
      <c r="A678" s="90"/>
      <c r="D678" s="10"/>
      <c r="E678" s="10"/>
      <c r="F678" s="10"/>
    </row>
    <row r="679" spans="1:6" x14ac:dyDescent="0.25">
      <c r="A679" s="90"/>
      <c r="D679" s="10"/>
      <c r="E679" s="10"/>
      <c r="F679" s="10"/>
    </row>
    <row r="680" spans="1:6" x14ac:dyDescent="0.25">
      <c r="A680" s="90"/>
      <c r="D680" s="10"/>
      <c r="E680" s="10"/>
      <c r="F680" s="10"/>
    </row>
    <row r="681" spans="1:6" x14ac:dyDescent="0.25">
      <c r="A681" s="90"/>
      <c r="D681" s="10"/>
      <c r="E681" s="10"/>
      <c r="F681" s="10"/>
    </row>
    <row r="682" spans="1:6" x14ac:dyDescent="0.25">
      <c r="A682" s="90"/>
      <c r="D682" s="10"/>
      <c r="E682" s="10"/>
      <c r="F682" s="10"/>
    </row>
    <row r="683" spans="1:6" x14ac:dyDescent="0.25">
      <c r="A683" s="90"/>
      <c r="D683" s="10"/>
      <c r="E683" s="10"/>
      <c r="F683" s="10"/>
    </row>
    <row r="684" spans="1:6" x14ac:dyDescent="0.25">
      <c r="A684" s="90"/>
      <c r="D684" s="10"/>
      <c r="E684" s="10"/>
      <c r="F684" s="10"/>
    </row>
    <row r="685" spans="1:6" x14ac:dyDescent="0.25">
      <c r="A685" s="90"/>
      <c r="D685" s="10"/>
      <c r="E685" s="10"/>
      <c r="F685" s="10"/>
    </row>
    <row r="686" spans="1:6" x14ac:dyDescent="0.25">
      <c r="A686" s="90"/>
      <c r="D686" s="10"/>
      <c r="E686" s="10"/>
      <c r="F686" s="10"/>
    </row>
    <row r="687" spans="1:6" x14ac:dyDescent="0.25">
      <c r="A687" s="90"/>
      <c r="D687" s="10"/>
      <c r="E687" s="10"/>
      <c r="F687" s="10"/>
    </row>
    <row r="688" spans="1:6" x14ac:dyDescent="0.25">
      <c r="A688" s="90"/>
      <c r="D688" s="10"/>
      <c r="E688" s="10"/>
      <c r="F688" s="10"/>
    </row>
    <row r="689" spans="1:6" x14ac:dyDescent="0.25">
      <c r="A689" s="90"/>
      <c r="D689" s="10"/>
      <c r="E689" s="10"/>
      <c r="F689" s="10"/>
    </row>
    <row r="690" spans="1:6" x14ac:dyDescent="0.25">
      <c r="A690" s="90"/>
      <c r="D690" s="10"/>
      <c r="E690" s="10"/>
      <c r="F690" s="10"/>
    </row>
    <row r="691" spans="1:6" x14ac:dyDescent="0.25">
      <c r="A691" s="90"/>
      <c r="D691" s="10"/>
      <c r="E691" s="10"/>
      <c r="F691" s="10"/>
    </row>
    <row r="692" spans="1:6" x14ac:dyDescent="0.25">
      <c r="A692" s="90"/>
      <c r="D692" s="10"/>
      <c r="E692" s="10"/>
      <c r="F692" s="10"/>
    </row>
    <row r="693" spans="1:6" x14ac:dyDescent="0.25">
      <c r="A693" s="90"/>
      <c r="D693" s="10"/>
      <c r="E693" s="10"/>
      <c r="F693" s="10"/>
    </row>
    <row r="694" spans="1:6" x14ac:dyDescent="0.25">
      <c r="A694" s="90"/>
      <c r="D694" s="10"/>
      <c r="E694" s="10"/>
      <c r="F694" s="10"/>
    </row>
    <row r="695" spans="1:6" x14ac:dyDescent="0.25">
      <c r="A695" s="90"/>
      <c r="D695" s="10"/>
      <c r="E695" s="10"/>
      <c r="F695" s="10"/>
    </row>
    <row r="696" spans="1:6" x14ac:dyDescent="0.25">
      <c r="A696" s="90"/>
      <c r="D696" s="10"/>
      <c r="E696" s="10"/>
      <c r="F696" s="10"/>
    </row>
    <row r="697" spans="1:6" x14ac:dyDescent="0.25">
      <c r="A697" s="90"/>
      <c r="D697" s="10"/>
      <c r="E697" s="10"/>
      <c r="F697" s="10"/>
    </row>
    <row r="698" spans="1:6" x14ac:dyDescent="0.25">
      <c r="A698" s="90"/>
      <c r="D698" s="10"/>
      <c r="E698" s="10"/>
      <c r="F698" s="10"/>
    </row>
    <row r="699" spans="1:6" x14ac:dyDescent="0.25">
      <c r="A699" s="90"/>
      <c r="D699" s="10"/>
      <c r="E699" s="10"/>
      <c r="F699" s="10"/>
    </row>
    <row r="700" spans="1:6" x14ac:dyDescent="0.25">
      <c r="A700" s="90"/>
      <c r="D700" s="10"/>
      <c r="E700" s="10"/>
      <c r="F700" s="10"/>
    </row>
    <row r="701" spans="1:6" x14ac:dyDescent="0.25">
      <c r="A701" s="90"/>
      <c r="D701" s="10"/>
      <c r="E701" s="10"/>
      <c r="F701" s="10"/>
    </row>
    <row r="702" spans="1:6" x14ac:dyDescent="0.25">
      <c r="A702" s="90"/>
      <c r="D702" s="10"/>
      <c r="E702" s="10"/>
      <c r="F702" s="10"/>
    </row>
    <row r="703" spans="1:6" x14ac:dyDescent="0.25">
      <c r="A703" s="90"/>
      <c r="D703" s="10"/>
      <c r="E703" s="10"/>
      <c r="F703" s="10"/>
    </row>
    <row r="704" spans="1:6" x14ac:dyDescent="0.25">
      <c r="A704" s="90"/>
      <c r="D704" s="10"/>
      <c r="E704" s="10"/>
      <c r="F704" s="10"/>
    </row>
    <row r="705" spans="1:6" x14ac:dyDescent="0.25">
      <c r="A705" s="90"/>
      <c r="D705" s="10"/>
      <c r="E705" s="10"/>
      <c r="F705" s="10"/>
    </row>
    <row r="706" spans="1:6" x14ac:dyDescent="0.25">
      <c r="A706" s="90"/>
      <c r="D706" s="10"/>
      <c r="E706" s="10"/>
      <c r="F706" s="10"/>
    </row>
    <row r="707" spans="1:6" x14ac:dyDescent="0.25">
      <c r="A707" s="90"/>
      <c r="D707" s="10"/>
      <c r="E707" s="10"/>
      <c r="F707" s="10"/>
    </row>
    <row r="708" spans="1:6" x14ac:dyDescent="0.25">
      <c r="A708" s="90"/>
      <c r="D708" s="10"/>
      <c r="E708" s="10"/>
      <c r="F708" s="10"/>
    </row>
    <row r="709" spans="1:6" x14ac:dyDescent="0.25">
      <c r="A709" s="90"/>
      <c r="D709" s="10"/>
      <c r="E709" s="10"/>
      <c r="F709" s="10"/>
    </row>
    <row r="710" spans="1:6" x14ac:dyDescent="0.25">
      <c r="A710" s="90"/>
      <c r="D710" s="10"/>
      <c r="E710" s="10"/>
      <c r="F710" s="10"/>
    </row>
    <row r="711" spans="1:6" x14ac:dyDescent="0.25">
      <c r="A711" s="90"/>
      <c r="D711" s="10"/>
      <c r="E711" s="10"/>
      <c r="F711" s="10"/>
    </row>
    <row r="712" spans="1:6" x14ac:dyDescent="0.25">
      <c r="A712" s="90"/>
      <c r="D712" s="10"/>
      <c r="E712" s="10"/>
      <c r="F712" s="10"/>
    </row>
    <row r="713" spans="1:6" x14ac:dyDescent="0.25">
      <c r="A713" s="90"/>
      <c r="D713" s="10"/>
      <c r="E713" s="10"/>
      <c r="F713" s="10"/>
    </row>
    <row r="714" spans="1:6" x14ac:dyDescent="0.25">
      <c r="A714" s="90"/>
      <c r="D714" s="10"/>
      <c r="E714" s="10"/>
      <c r="F714" s="10"/>
    </row>
    <row r="715" spans="1:6" x14ac:dyDescent="0.25">
      <c r="A715" s="90"/>
      <c r="D715" s="10"/>
      <c r="E715" s="10"/>
      <c r="F715" s="10"/>
    </row>
    <row r="716" spans="1:6" x14ac:dyDescent="0.25">
      <c r="A716" s="90"/>
      <c r="D716" s="10"/>
      <c r="E716" s="10"/>
      <c r="F716" s="10"/>
    </row>
    <row r="717" spans="1:6" x14ac:dyDescent="0.25">
      <c r="A717" s="90"/>
      <c r="D717" s="10"/>
      <c r="E717" s="10"/>
      <c r="F717" s="10"/>
    </row>
    <row r="718" spans="1:6" x14ac:dyDescent="0.25">
      <c r="A718" s="90"/>
      <c r="D718" s="10"/>
      <c r="E718" s="10"/>
      <c r="F718" s="10"/>
    </row>
    <row r="719" spans="1:6" x14ac:dyDescent="0.25">
      <c r="A719" s="90"/>
      <c r="D719" s="10"/>
      <c r="E719" s="10"/>
      <c r="F719" s="10"/>
    </row>
    <row r="720" spans="1:6" x14ac:dyDescent="0.25">
      <c r="A720" s="90"/>
      <c r="D720" s="10"/>
      <c r="E720" s="10"/>
      <c r="F720" s="10"/>
    </row>
    <row r="721" spans="1:6" x14ac:dyDescent="0.25">
      <c r="A721" s="90"/>
      <c r="D721" s="10"/>
      <c r="E721" s="10"/>
      <c r="F721" s="10"/>
    </row>
    <row r="722" spans="1:6" x14ac:dyDescent="0.25">
      <c r="A722" s="90"/>
      <c r="D722" s="10"/>
      <c r="E722" s="10"/>
      <c r="F722" s="10"/>
    </row>
    <row r="723" spans="1:6" x14ac:dyDescent="0.25">
      <c r="A723" s="90"/>
      <c r="D723" s="10"/>
      <c r="E723" s="10"/>
      <c r="F723" s="10"/>
    </row>
    <row r="724" spans="1:6" x14ac:dyDescent="0.25">
      <c r="A724" s="90"/>
      <c r="D724" s="10"/>
      <c r="E724" s="10"/>
      <c r="F724" s="10"/>
    </row>
    <row r="725" spans="1:6" x14ac:dyDescent="0.25">
      <c r="A725" s="90"/>
      <c r="D725" s="10"/>
      <c r="E725" s="10"/>
      <c r="F725" s="10"/>
    </row>
    <row r="726" spans="1:6" x14ac:dyDescent="0.25">
      <c r="A726" s="90"/>
      <c r="D726" s="10"/>
      <c r="E726" s="10"/>
      <c r="F726" s="10"/>
    </row>
    <row r="727" spans="1:6" x14ac:dyDescent="0.25">
      <c r="A727" s="90"/>
      <c r="D727" s="10"/>
      <c r="E727" s="10"/>
      <c r="F727" s="10"/>
    </row>
    <row r="728" spans="1:6" x14ac:dyDescent="0.25">
      <c r="A728" s="90"/>
      <c r="D728" s="10"/>
      <c r="E728" s="10"/>
      <c r="F728" s="10"/>
    </row>
    <row r="729" spans="1:6" x14ac:dyDescent="0.25">
      <c r="A729" s="90"/>
      <c r="D729" s="10"/>
      <c r="E729" s="10"/>
      <c r="F729" s="10"/>
    </row>
    <row r="730" spans="1:6" x14ac:dyDescent="0.25">
      <c r="A730" s="90"/>
      <c r="D730" s="10"/>
      <c r="E730" s="10"/>
      <c r="F730" s="10"/>
    </row>
    <row r="731" spans="1:6" x14ac:dyDescent="0.25">
      <c r="A731" s="90"/>
      <c r="D731" s="10"/>
      <c r="E731" s="10"/>
      <c r="F731" s="10"/>
    </row>
    <row r="732" spans="1:6" x14ac:dyDescent="0.25">
      <c r="A732" s="90"/>
      <c r="D732" s="10"/>
      <c r="E732" s="10"/>
      <c r="F732" s="10"/>
    </row>
    <row r="733" spans="1:6" x14ac:dyDescent="0.25">
      <c r="A733" s="90"/>
      <c r="D733" s="10"/>
      <c r="E733" s="10"/>
      <c r="F733" s="10"/>
    </row>
    <row r="734" spans="1:6" x14ac:dyDescent="0.25">
      <c r="A734" s="90"/>
      <c r="D734" s="10"/>
      <c r="E734" s="10"/>
      <c r="F734" s="10"/>
    </row>
    <row r="735" spans="1:6" x14ac:dyDescent="0.25">
      <c r="A735" s="90"/>
      <c r="D735" s="10"/>
      <c r="E735" s="10"/>
      <c r="F735" s="10"/>
    </row>
    <row r="736" spans="1:6" x14ac:dyDescent="0.25">
      <c r="A736" s="90"/>
      <c r="D736" s="10"/>
      <c r="E736" s="10"/>
      <c r="F736" s="10"/>
    </row>
    <row r="737" spans="1:6" x14ac:dyDescent="0.25">
      <c r="A737" s="90"/>
      <c r="D737" s="10"/>
      <c r="E737" s="10"/>
      <c r="F737" s="10"/>
    </row>
    <row r="738" spans="1:6" x14ac:dyDescent="0.25">
      <c r="A738" s="90"/>
      <c r="D738" s="10"/>
      <c r="E738" s="10"/>
      <c r="F738" s="10"/>
    </row>
    <row r="739" spans="1:6" x14ac:dyDescent="0.25">
      <c r="A739" s="90"/>
      <c r="D739" s="10"/>
      <c r="E739" s="10"/>
      <c r="F739" s="10"/>
    </row>
    <row r="740" spans="1:6" x14ac:dyDescent="0.25">
      <c r="A740" s="90"/>
      <c r="D740" s="10"/>
      <c r="E740" s="10"/>
      <c r="F740" s="10"/>
    </row>
    <row r="741" spans="1:6" x14ac:dyDescent="0.25">
      <c r="A741" s="90"/>
      <c r="D741" s="10"/>
      <c r="E741" s="10"/>
      <c r="F741" s="10"/>
    </row>
    <row r="742" spans="1:6" x14ac:dyDescent="0.25">
      <c r="A742" s="90"/>
      <c r="D742" s="10"/>
      <c r="E742" s="10"/>
      <c r="F742" s="10"/>
    </row>
    <row r="743" spans="1:6" x14ac:dyDescent="0.25">
      <c r="A743" s="90"/>
      <c r="D743" s="10"/>
      <c r="E743" s="10"/>
      <c r="F743" s="10"/>
    </row>
    <row r="744" spans="1:6" x14ac:dyDescent="0.25">
      <c r="A744" s="90"/>
      <c r="D744" s="10"/>
      <c r="E744" s="10"/>
      <c r="F744" s="10"/>
    </row>
    <row r="745" spans="1:6" x14ac:dyDescent="0.25">
      <c r="A745" s="90"/>
      <c r="D745" s="10"/>
      <c r="E745" s="10"/>
      <c r="F745" s="10"/>
    </row>
    <row r="746" spans="1:6" x14ac:dyDescent="0.25">
      <c r="A746" s="90"/>
      <c r="D746" s="10"/>
      <c r="E746" s="10"/>
      <c r="F746" s="10"/>
    </row>
    <row r="747" spans="1:6" x14ac:dyDescent="0.25">
      <c r="A747" s="90"/>
      <c r="D747" s="10"/>
      <c r="E747" s="10"/>
      <c r="F747" s="10"/>
    </row>
    <row r="748" spans="1:6" x14ac:dyDescent="0.25">
      <c r="A748" s="90"/>
      <c r="D748" s="10"/>
      <c r="E748" s="10"/>
      <c r="F748" s="10"/>
    </row>
    <row r="749" spans="1:6" x14ac:dyDescent="0.25">
      <c r="A749" s="90"/>
      <c r="D749" s="10"/>
      <c r="E749" s="10"/>
      <c r="F749" s="10"/>
    </row>
    <row r="750" spans="1:6" x14ac:dyDescent="0.25">
      <c r="A750" s="90"/>
      <c r="D750" s="10"/>
      <c r="E750" s="10"/>
      <c r="F750" s="10"/>
    </row>
    <row r="751" spans="1:6" x14ac:dyDescent="0.25">
      <c r="A751" s="90"/>
      <c r="D751" s="10"/>
      <c r="E751" s="10"/>
      <c r="F751" s="10"/>
    </row>
    <row r="752" spans="1:6" x14ac:dyDescent="0.25">
      <c r="A752" s="90"/>
      <c r="D752" s="10"/>
      <c r="E752" s="10"/>
      <c r="F752" s="10"/>
    </row>
    <row r="753" spans="1:6" x14ac:dyDescent="0.25">
      <c r="A753" s="90"/>
      <c r="D753" s="10"/>
      <c r="E753" s="10"/>
      <c r="F753" s="10"/>
    </row>
    <row r="754" spans="1:6" x14ac:dyDescent="0.25">
      <c r="A754" s="90"/>
      <c r="D754" s="10"/>
      <c r="E754" s="10"/>
      <c r="F754" s="10"/>
    </row>
    <row r="755" spans="1:6" x14ac:dyDescent="0.25">
      <c r="A755" s="90"/>
      <c r="D755" s="10"/>
      <c r="E755" s="10"/>
      <c r="F755" s="10"/>
    </row>
    <row r="756" spans="1:6" x14ac:dyDescent="0.25">
      <c r="A756" s="90"/>
      <c r="D756" s="10"/>
      <c r="E756" s="10"/>
      <c r="F756" s="10"/>
    </row>
    <row r="757" spans="1:6" x14ac:dyDescent="0.25">
      <c r="A757" s="90"/>
      <c r="D757" s="10"/>
      <c r="E757" s="10"/>
      <c r="F757" s="10"/>
    </row>
    <row r="758" spans="1:6" x14ac:dyDescent="0.25">
      <c r="A758" s="90"/>
      <c r="D758" s="10"/>
      <c r="E758" s="10"/>
      <c r="F758" s="10"/>
    </row>
    <row r="759" spans="1:6" x14ac:dyDescent="0.25">
      <c r="A759" s="90"/>
      <c r="D759" s="10"/>
      <c r="E759" s="10"/>
      <c r="F759" s="10"/>
    </row>
    <row r="760" spans="1:6" x14ac:dyDescent="0.25">
      <c r="A760" s="90"/>
      <c r="D760" s="10"/>
      <c r="E760" s="10"/>
      <c r="F760" s="10"/>
    </row>
    <row r="761" spans="1:6" x14ac:dyDescent="0.25">
      <c r="A761" s="90"/>
      <c r="D761" s="10"/>
      <c r="E761" s="10"/>
      <c r="F761" s="10"/>
    </row>
    <row r="762" spans="1:6" x14ac:dyDescent="0.25">
      <c r="A762" s="90"/>
      <c r="D762" s="10"/>
      <c r="E762" s="10"/>
      <c r="F762" s="10"/>
    </row>
    <row r="763" spans="1:6" x14ac:dyDescent="0.25">
      <c r="A763" s="90"/>
      <c r="D763" s="10"/>
      <c r="E763" s="10"/>
      <c r="F763" s="10"/>
    </row>
    <row r="764" spans="1:6" x14ac:dyDescent="0.25">
      <c r="A764" s="90"/>
      <c r="D764" s="10"/>
      <c r="E764" s="10"/>
      <c r="F764" s="10"/>
    </row>
    <row r="765" spans="1:6" x14ac:dyDescent="0.25">
      <c r="A765" s="90"/>
      <c r="D765" s="10"/>
      <c r="E765" s="10"/>
      <c r="F765" s="10"/>
    </row>
    <row r="766" spans="1:6" x14ac:dyDescent="0.25">
      <c r="A766" s="90"/>
      <c r="D766" s="10"/>
      <c r="E766" s="10"/>
      <c r="F766" s="10"/>
    </row>
    <row r="767" spans="1:6" x14ac:dyDescent="0.25">
      <c r="A767" s="90"/>
      <c r="D767" s="10"/>
      <c r="E767" s="10"/>
      <c r="F767" s="10"/>
    </row>
    <row r="768" spans="1:6" x14ac:dyDescent="0.25">
      <c r="A768" s="90"/>
      <c r="D768" s="10"/>
      <c r="E768" s="10"/>
      <c r="F768" s="10"/>
    </row>
    <row r="769" spans="1:6" x14ac:dyDescent="0.25">
      <c r="A769" s="90"/>
      <c r="D769" s="10"/>
      <c r="E769" s="10"/>
      <c r="F769" s="10"/>
    </row>
    <row r="770" spans="1:6" x14ac:dyDescent="0.25">
      <c r="A770" s="90"/>
      <c r="D770" s="10"/>
      <c r="E770" s="10"/>
      <c r="F770" s="10"/>
    </row>
    <row r="771" spans="1:6" x14ac:dyDescent="0.25">
      <c r="A771" s="90"/>
      <c r="D771" s="10"/>
      <c r="E771" s="10"/>
      <c r="F771" s="10"/>
    </row>
    <row r="772" spans="1:6" x14ac:dyDescent="0.25">
      <c r="A772" s="90"/>
      <c r="D772" s="10"/>
      <c r="E772" s="10"/>
      <c r="F772" s="10"/>
    </row>
    <row r="773" spans="1:6" x14ac:dyDescent="0.25">
      <c r="A773" s="90"/>
      <c r="D773" s="10"/>
      <c r="E773" s="10"/>
      <c r="F773" s="10"/>
    </row>
    <row r="774" spans="1:6" x14ac:dyDescent="0.25">
      <c r="A774" s="90"/>
      <c r="D774" s="10"/>
      <c r="E774" s="10"/>
      <c r="F774" s="10"/>
    </row>
    <row r="775" spans="1:6" x14ac:dyDescent="0.25">
      <c r="A775" s="90"/>
      <c r="D775" s="10"/>
      <c r="E775" s="10"/>
      <c r="F775" s="10"/>
    </row>
    <row r="776" spans="1:6" x14ac:dyDescent="0.25">
      <c r="A776" s="90"/>
      <c r="D776" s="10"/>
      <c r="E776" s="10"/>
      <c r="F776" s="10"/>
    </row>
    <row r="777" spans="1:6" x14ac:dyDescent="0.25">
      <c r="A777" s="90"/>
      <c r="D777" s="10"/>
      <c r="E777" s="10"/>
      <c r="F777" s="10"/>
    </row>
    <row r="778" spans="1:6" x14ac:dyDescent="0.25">
      <c r="A778" s="90"/>
      <c r="D778" s="10"/>
      <c r="E778" s="10"/>
      <c r="F778" s="10"/>
    </row>
    <row r="779" spans="1:6" x14ac:dyDescent="0.25">
      <c r="A779" s="90"/>
      <c r="D779" s="10"/>
      <c r="E779" s="10"/>
      <c r="F779" s="10"/>
    </row>
    <row r="780" spans="1:6" x14ac:dyDescent="0.25">
      <c r="A780" s="90"/>
      <c r="D780" s="10"/>
      <c r="E780" s="10"/>
      <c r="F780" s="10"/>
    </row>
    <row r="781" spans="1:6" x14ac:dyDescent="0.25">
      <c r="A781" s="90"/>
      <c r="D781" s="10"/>
      <c r="E781" s="10"/>
      <c r="F781" s="10"/>
    </row>
    <row r="782" spans="1:6" x14ac:dyDescent="0.25">
      <c r="A782" s="90"/>
      <c r="D782" s="10"/>
      <c r="E782" s="10"/>
      <c r="F782" s="10"/>
    </row>
    <row r="783" spans="1:6" x14ac:dyDescent="0.25">
      <c r="A783" s="90"/>
      <c r="D783" s="10"/>
      <c r="E783" s="10"/>
      <c r="F783" s="10"/>
    </row>
    <row r="784" spans="1:6" x14ac:dyDescent="0.25">
      <c r="A784" s="90"/>
      <c r="D784" s="10"/>
      <c r="E784" s="10"/>
      <c r="F784" s="10"/>
    </row>
    <row r="785" spans="1:6" x14ac:dyDescent="0.25">
      <c r="A785" s="90"/>
      <c r="D785" s="10"/>
      <c r="E785" s="10"/>
      <c r="F785" s="10"/>
    </row>
    <row r="786" spans="1:6" x14ac:dyDescent="0.25">
      <c r="A786" s="90"/>
      <c r="D786" s="10"/>
      <c r="E786" s="10"/>
      <c r="F786" s="10"/>
    </row>
    <row r="787" spans="1:6" x14ac:dyDescent="0.25">
      <c r="A787" s="90"/>
      <c r="D787" s="10"/>
      <c r="E787" s="10"/>
      <c r="F787" s="10"/>
    </row>
    <row r="788" spans="1:6" x14ac:dyDescent="0.25">
      <c r="A788" s="90"/>
      <c r="D788" s="10"/>
      <c r="E788" s="10"/>
      <c r="F788" s="10"/>
    </row>
    <row r="789" spans="1:6" x14ac:dyDescent="0.25">
      <c r="A789" s="90"/>
      <c r="D789" s="10"/>
      <c r="E789" s="10"/>
      <c r="F789" s="10"/>
    </row>
    <row r="790" spans="1:6" x14ac:dyDescent="0.25">
      <c r="A790" s="90"/>
      <c r="D790" s="10"/>
      <c r="E790" s="10"/>
      <c r="F790" s="10"/>
    </row>
    <row r="791" spans="1:6" x14ac:dyDescent="0.25">
      <c r="A791" s="90"/>
      <c r="D791" s="10"/>
      <c r="E791" s="10"/>
      <c r="F791" s="10"/>
    </row>
    <row r="792" spans="1:6" x14ac:dyDescent="0.25">
      <c r="A792" s="90"/>
      <c r="D792" s="10"/>
      <c r="E792" s="10"/>
      <c r="F792" s="10"/>
    </row>
    <row r="793" spans="1:6" x14ac:dyDescent="0.25">
      <c r="A793" s="90"/>
      <c r="D793" s="10"/>
      <c r="E793" s="10"/>
      <c r="F793" s="10"/>
    </row>
    <row r="794" spans="1:6" x14ac:dyDescent="0.25">
      <c r="A794" s="90"/>
      <c r="D794" s="10"/>
      <c r="E794" s="10"/>
      <c r="F794" s="10"/>
    </row>
    <row r="795" spans="1:6" x14ac:dyDescent="0.25">
      <c r="A795" s="90"/>
      <c r="D795" s="10"/>
      <c r="E795" s="10"/>
      <c r="F795" s="10"/>
    </row>
    <row r="796" spans="1:6" x14ac:dyDescent="0.25">
      <c r="A796" s="90"/>
      <c r="D796" s="10"/>
      <c r="E796" s="10"/>
      <c r="F796" s="10"/>
    </row>
    <row r="797" spans="1:6" x14ac:dyDescent="0.25">
      <c r="A797" s="90"/>
      <c r="D797" s="10"/>
      <c r="E797" s="10"/>
      <c r="F797" s="10"/>
    </row>
    <row r="798" spans="1:6" x14ac:dyDescent="0.25">
      <c r="A798" s="90"/>
      <c r="D798" s="10"/>
      <c r="E798" s="10"/>
      <c r="F798" s="10"/>
    </row>
    <row r="799" spans="1:6" x14ac:dyDescent="0.25">
      <c r="A799" s="90"/>
      <c r="D799" s="10"/>
      <c r="E799" s="10"/>
      <c r="F799" s="10"/>
    </row>
    <row r="800" spans="1:6" x14ac:dyDescent="0.25">
      <c r="A800" s="90"/>
      <c r="D800" s="10"/>
      <c r="E800" s="10"/>
      <c r="F800" s="10"/>
    </row>
    <row r="801" spans="1:6" x14ac:dyDescent="0.25">
      <c r="A801" s="90"/>
      <c r="D801" s="10"/>
      <c r="E801" s="10"/>
      <c r="F801" s="10"/>
    </row>
    <row r="802" spans="1:6" x14ac:dyDescent="0.25">
      <c r="A802" s="90"/>
      <c r="D802" s="10"/>
      <c r="E802" s="10"/>
      <c r="F802" s="10"/>
    </row>
    <row r="803" spans="1:6" x14ac:dyDescent="0.25">
      <c r="A803" s="90"/>
      <c r="D803" s="10"/>
      <c r="E803" s="10"/>
      <c r="F803" s="10"/>
    </row>
    <row r="804" spans="1:6" x14ac:dyDescent="0.25">
      <c r="A804" s="90"/>
      <c r="D804" s="10"/>
      <c r="E804" s="10"/>
      <c r="F804" s="10"/>
    </row>
    <row r="805" spans="1:6" x14ac:dyDescent="0.25">
      <c r="A805" s="90"/>
      <c r="D805" s="10"/>
      <c r="E805" s="10"/>
      <c r="F805" s="10"/>
    </row>
    <row r="806" spans="1:6" x14ac:dyDescent="0.25">
      <c r="A806" s="90"/>
      <c r="D806" s="10"/>
      <c r="E806" s="10"/>
      <c r="F806" s="10"/>
    </row>
    <row r="807" spans="1:6" x14ac:dyDescent="0.25">
      <c r="A807" s="90"/>
      <c r="D807" s="10"/>
      <c r="E807" s="10"/>
      <c r="F807" s="10"/>
    </row>
    <row r="808" spans="1:6" x14ac:dyDescent="0.25">
      <c r="A808" s="90"/>
      <c r="D808" s="10"/>
      <c r="E808" s="10"/>
      <c r="F808" s="10"/>
    </row>
    <row r="809" spans="1:6" x14ac:dyDescent="0.25">
      <c r="A809" s="90"/>
      <c r="D809" s="10"/>
      <c r="E809" s="10"/>
      <c r="F809" s="10"/>
    </row>
    <row r="810" spans="1:6" x14ac:dyDescent="0.25">
      <c r="A810" s="90"/>
      <c r="D810" s="10"/>
      <c r="E810" s="10"/>
      <c r="F810" s="10"/>
    </row>
    <row r="811" spans="1:6" x14ac:dyDescent="0.25">
      <c r="A811" s="90"/>
      <c r="D811" s="10"/>
      <c r="E811" s="10"/>
      <c r="F811" s="10"/>
    </row>
    <row r="812" spans="1:6" x14ac:dyDescent="0.25">
      <c r="A812" s="90"/>
      <c r="D812" s="10"/>
      <c r="E812" s="10"/>
      <c r="F812" s="10"/>
    </row>
    <row r="813" spans="1:6" x14ac:dyDescent="0.25">
      <c r="A813" s="90"/>
      <c r="D813" s="10"/>
      <c r="E813" s="10"/>
      <c r="F813" s="10"/>
    </row>
    <row r="814" spans="1:6" x14ac:dyDescent="0.25">
      <c r="A814" s="90"/>
      <c r="D814" s="10"/>
      <c r="E814" s="10"/>
      <c r="F814" s="10"/>
    </row>
    <row r="815" spans="1:6" x14ac:dyDescent="0.25">
      <c r="A815" s="90"/>
      <c r="D815" s="10"/>
      <c r="E815" s="10"/>
      <c r="F815" s="10"/>
    </row>
    <row r="816" spans="1:6" x14ac:dyDescent="0.25">
      <c r="A816" s="90"/>
      <c r="D816" s="10"/>
      <c r="E816" s="10"/>
      <c r="F816" s="10"/>
    </row>
    <row r="817" spans="1:6" x14ac:dyDescent="0.25">
      <c r="A817" s="90"/>
      <c r="D817" s="10"/>
      <c r="E817" s="10"/>
      <c r="F817" s="10"/>
    </row>
    <row r="818" spans="1:6" x14ac:dyDescent="0.25">
      <c r="A818" s="90"/>
      <c r="D818" s="10"/>
      <c r="E818" s="10"/>
      <c r="F818" s="10"/>
    </row>
    <row r="819" spans="1:6" x14ac:dyDescent="0.25">
      <c r="A819" s="90"/>
      <c r="D819" s="10"/>
      <c r="E819" s="10"/>
      <c r="F819" s="10"/>
    </row>
    <row r="820" spans="1:6" x14ac:dyDescent="0.25">
      <c r="A820" s="90"/>
      <c r="D820" s="10"/>
      <c r="E820" s="10"/>
      <c r="F820" s="10"/>
    </row>
    <row r="821" spans="1:6" x14ac:dyDescent="0.25">
      <c r="A821" s="90"/>
      <c r="D821" s="10"/>
      <c r="E821" s="10"/>
      <c r="F821" s="10"/>
    </row>
    <row r="822" spans="1:6" x14ac:dyDescent="0.25">
      <c r="A822" s="90"/>
      <c r="D822" s="10"/>
      <c r="E822" s="10"/>
      <c r="F822" s="10"/>
    </row>
    <row r="823" spans="1:6" x14ac:dyDescent="0.25">
      <c r="A823" s="90"/>
      <c r="D823" s="10"/>
      <c r="E823" s="10"/>
      <c r="F823" s="10"/>
    </row>
    <row r="824" spans="1:6" x14ac:dyDescent="0.25">
      <c r="A824" s="90"/>
      <c r="D824" s="10"/>
      <c r="E824" s="10"/>
      <c r="F824" s="10"/>
    </row>
    <row r="825" spans="1:6" x14ac:dyDescent="0.25">
      <c r="A825" s="90"/>
      <c r="D825" s="10"/>
      <c r="E825" s="10"/>
      <c r="F825" s="10"/>
    </row>
    <row r="826" spans="1:6" x14ac:dyDescent="0.25">
      <c r="A826" s="90"/>
      <c r="D826" s="10"/>
      <c r="E826" s="10"/>
      <c r="F826" s="10"/>
    </row>
    <row r="827" spans="1:6" x14ac:dyDescent="0.25">
      <c r="A827" s="90"/>
      <c r="D827" s="10"/>
      <c r="E827" s="10"/>
      <c r="F827" s="10"/>
    </row>
    <row r="828" spans="1:6" x14ac:dyDescent="0.25">
      <c r="A828" s="90"/>
      <c r="D828" s="10"/>
      <c r="E828" s="10"/>
      <c r="F828" s="10"/>
    </row>
    <row r="829" spans="1:6" x14ac:dyDescent="0.25">
      <c r="A829" s="90"/>
      <c r="D829" s="10"/>
      <c r="E829" s="10"/>
      <c r="F829" s="10"/>
    </row>
    <row r="830" spans="1:6" x14ac:dyDescent="0.25">
      <c r="A830" s="90"/>
      <c r="D830" s="10"/>
      <c r="E830" s="10"/>
      <c r="F830" s="10"/>
    </row>
    <row r="831" spans="1:6" x14ac:dyDescent="0.25">
      <c r="A831" s="90"/>
      <c r="D831" s="10"/>
      <c r="E831" s="10"/>
      <c r="F831" s="10"/>
    </row>
    <row r="832" spans="1:6" x14ac:dyDescent="0.25">
      <c r="A832" s="90"/>
      <c r="D832" s="10"/>
      <c r="E832" s="10"/>
      <c r="F832" s="10"/>
    </row>
    <row r="833" spans="1:6" x14ac:dyDescent="0.25">
      <c r="A833" s="90"/>
      <c r="D833" s="10"/>
      <c r="E833" s="10"/>
      <c r="F833" s="10"/>
    </row>
    <row r="834" spans="1:6" x14ac:dyDescent="0.25">
      <c r="A834" s="90"/>
      <c r="D834" s="10"/>
      <c r="E834" s="10"/>
      <c r="F834" s="10"/>
    </row>
    <row r="835" spans="1:6" x14ac:dyDescent="0.25">
      <c r="A835" s="90"/>
      <c r="D835" s="10"/>
      <c r="E835" s="10"/>
      <c r="F835" s="10"/>
    </row>
    <row r="836" spans="1:6" x14ac:dyDescent="0.25">
      <c r="A836" s="90"/>
      <c r="D836" s="10"/>
      <c r="E836" s="10"/>
      <c r="F836" s="10"/>
    </row>
    <row r="837" spans="1:6" x14ac:dyDescent="0.25">
      <c r="A837" s="90"/>
      <c r="D837" s="10"/>
      <c r="E837" s="10"/>
      <c r="F837" s="10"/>
    </row>
    <row r="838" spans="1:6" x14ac:dyDescent="0.25">
      <c r="A838" s="90"/>
      <c r="D838" s="10"/>
      <c r="E838" s="10"/>
      <c r="F838" s="10"/>
    </row>
    <row r="839" spans="1:6" x14ac:dyDescent="0.25">
      <c r="A839" s="90"/>
      <c r="D839" s="10"/>
      <c r="E839" s="10"/>
      <c r="F839" s="10"/>
    </row>
    <row r="840" spans="1:6" x14ac:dyDescent="0.25">
      <c r="A840" s="90"/>
      <c r="D840" s="10"/>
      <c r="E840" s="10"/>
      <c r="F840" s="10"/>
    </row>
    <row r="841" spans="1:6" x14ac:dyDescent="0.25">
      <c r="A841" s="90"/>
      <c r="D841" s="10"/>
      <c r="E841" s="10"/>
      <c r="F841" s="10"/>
    </row>
    <row r="842" spans="1:6" x14ac:dyDescent="0.25">
      <c r="A842" s="90"/>
      <c r="D842" s="10"/>
      <c r="E842" s="10"/>
      <c r="F842" s="10"/>
    </row>
    <row r="843" spans="1:6" x14ac:dyDescent="0.25">
      <c r="A843" s="90"/>
      <c r="D843" s="10"/>
      <c r="E843" s="10"/>
      <c r="F843" s="10"/>
    </row>
    <row r="844" spans="1:6" x14ac:dyDescent="0.25">
      <c r="A844" s="90"/>
      <c r="D844" s="10"/>
      <c r="E844" s="10"/>
      <c r="F844" s="10"/>
    </row>
    <row r="845" spans="1:6" x14ac:dyDescent="0.25">
      <c r="A845" s="90"/>
      <c r="D845" s="10"/>
      <c r="E845" s="10"/>
      <c r="F845" s="10"/>
    </row>
    <row r="846" spans="1:6" x14ac:dyDescent="0.25">
      <c r="A846" s="90"/>
      <c r="D846" s="10"/>
      <c r="E846" s="10"/>
      <c r="F846" s="10"/>
    </row>
    <row r="847" spans="1:6" x14ac:dyDescent="0.25">
      <c r="A847" s="90"/>
      <c r="D847" s="10"/>
      <c r="E847" s="10"/>
      <c r="F847" s="10"/>
    </row>
    <row r="848" spans="1:6" x14ac:dyDescent="0.25">
      <c r="A848" s="90"/>
      <c r="D848" s="10"/>
      <c r="E848" s="10"/>
      <c r="F848" s="10"/>
    </row>
    <row r="849" spans="1:6" x14ac:dyDescent="0.25">
      <c r="A849" s="90"/>
      <c r="D849" s="10"/>
      <c r="E849" s="10"/>
      <c r="F849" s="10"/>
    </row>
    <row r="850" spans="1:6" x14ac:dyDescent="0.25">
      <c r="A850" s="90"/>
      <c r="D850" s="10"/>
      <c r="E850" s="10"/>
      <c r="F850" s="10"/>
    </row>
    <row r="851" spans="1:6" x14ac:dyDescent="0.25">
      <c r="A851" s="90"/>
      <c r="D851" s="10"/>
      <c r="E851" s="10"/>
      <c r="F851" s="10"/>
    </row>
    <row r="852" spans="1:6" x14ac:dyDescent="0.25">
      <c r="A852" s="90"/>
      <c r="D852" s="10"/>
      <c r="E852" s="10"/>
      <c r="F852" s="10"/>
    </row>
    <row r="853" spans="1:6" x14ac:dyDescent="0.25">
      <c r="A853" s="90"/>
      <c r="D853" s="10"/>
      <c r="E853" s="10"/>
      <c r="F853" s="10"/>
    </row>
    <row r="854" spans="1:6" x14ac:dyDescent="0.25">
      <c r="A854" s="90"/>
      <c r="D854" s="10"/>
      <c r="E854" s="10"/>
      <c r="F854" s="10"/>
    </row>
    <row r="855" spans="1:6" x14ac:dyDescent="0.25">
      <c r="A855" s="90"/>
      <c r="D855" s="10"/>
      <c r="E855" s="10"/>
      <c r="F855" s="10"/>
    </row>
    <row r="856" spans="1:6" x14ac:dyDescent="0.25">
      <c r="A856" s="90"/>
      <c r="D856" s="10"/>
      <c r="E856" s="10"/>
      <c r="F856" s="10"/>
    </row>
    <row r="857" spans="1:6" x14ac:dyDescent="0.25">
      <c r="A857" s="90"/>
      <c r="D857" s="10"/>
      <c r="E857" s="10"/>
      <c r="F857" s="10"/>
    </row>
    <row r="858" spans="1:6" x14ac:dyDescent="0.25">
      <c r="A858" s="90"/>
      <c r="D858" s="10"/>
      <c r="E858" s="10"/>
      <c r="F858" s="10"/>
    </row>
    <row r="859" spans="1:6" x14ac:dyDescent="0.25">
      <c r="A859" s="90"/>
      <c r="D859" s="10"/>
      <c r="E859" s="10"/>
      <c r="F859" s="10"/>
    </row>
    <row r="860" spans="1:6" x14ac:dyDescent="0.25">
      <c r="A860" s="90"/>
      <c r="D860" s="10"/>
      <c r="E860" s="10"/>
      <c r="F860" s="10"/>
    </row>
    <row r="861" spans="1:6" x14ac:dyDescent="0.25">
      <c r="A861" s="90"/>
      <c r="D861" s="10"/>
      <c r="E861" s="10"/>
      <c r="F861" s="10"/>
    </row>
    <row r="862" spans="1:6" x14ac:dyDescent="0.25">
      <c r="A862" s="90"/>
      <c r="D862" s="10"/>
      <c r="E862" s="10"/>
      <c r="F862" s="10"/>
    </row>
    <row r="863" spans="1:6" x14ac:dyDescent="0.25">
      <c r="A863" s="90"/>
      <c r="D863" s="10"/>
      <c r="E863" s="10"/>
      <c r="F863" s="10"/>
    </row>
    <row r="864" spans="1:6" x14ac:dyDescent="0.25">
      <c r="A864" s="90"/>
      <c r="D864" s="10"/>
      <c r="E864" s="10"/>
      <c r="F864" s="10"/>
    </row>
    <row r="865" spans="1:6" x14ac:dyDescent="0.25">
      <c r="A865" s="90"/>
      <c r="D865" s="10"/>
      <c r="E865" s="10"/>
      <c r="F865" s="10"/>
    </row>
    <row r="866" spans="1:6" x14ac:dyDescent="0.25">
      <c r="A866" s="90"/>
      <c r="D866" s="10"/>
      <c r="E866" s="10"/>
      <c r="F866" s="10"/>
    </row>
    <row r="867" spans="1:6" x14ac:dyDescent="0.25">
      <c r="A867" s="90"/>
      <c r="D867" s="10"/>
      <c r="E867" s="10"/>
      <c r="F867" s="10"/>
    </row>
    <row r="868" spans="1:6" x14ac:dyDescent="0.25">
      <c r="A868" s="90"/>
      <c r="D868" s="10"/>
      <c r="E868" s="10"/>
      <c r="F868" s="10"/>
    </row>
    <row r="869" spans="1:6" x14ac:dyDescent="0.25">
      <c r="A869" s="90"/>
      <c r="D869" s="10"/>
      <c r="E869" s="10"/>
      <c r="F869" s="10"/>
    </row>
    <row r="870" spans="1:6" x14ac:dyDescent="0.25">
      <c r="A870" s="90"/>
      <c r="D870" s="10"/>
      <c r="E870" s="10"/>
      <c r="F870" s="10"/>
    </row>
    <row r="871" spans="1:6" x14ac:dyDescent="0.25">
      <c r="A871" s="90"/>
      <c r="D871" s="10"/>
      <c r="E871" s="10"/>
      <c r="F871" s="10"/>
    </row>
    <row r="872" spans="1:6" x14ac:dyDescent="0.25">
      <c r="A872" s="90"/>
      <c r="D872" s="10"/>
      <c r="E872" s="10"/>
      <c r="F872" s="10"/>
    </row>
    <row r="873" spans="1:6" x14ac:dyDescent="0.25">
      <c r="A873" s="90"/>
      <c r="D873" s="10"/>
      <c r="E873" s="10"/>
      <c r="F873" s="10"/>
    </row>
    <row r="874" spans="1:6" x14ac:dyDescent="0.25">
      <c r="A874" s="90"/>
      <c r="D874" s="10"/>
      <c r="E874" s="10"/>
      <c r="F874" s="10"/>
    </row>
    <row r="875" spans="1:6" x14ac:dyDescent="0.25">
      <c r="A875" s="90"/>
      <c r="D875" s="10"/>
      <c r="E875" s="10"/>
      <c r="F875" s="10"/>
    </row>
    <row r="876" spans="1:6" x14ac:dyDescent="0.25">
      <c r="A876" s="90"/>
      <c r="D876" s="10"/>
      <c r="E876" s="10"/>
      <c r="F876" s="10"/>
    </row>
    <row r="877" spans="1:6" x14ac:dyDescent="0.25">
      <c r="A877" s="90"/>
      <c r="D877" s="10"/>
      <c r="E877" s="10"/>
      <c r="F877" s="10"/>
    </row>
    <row r="878" spans="1:6" x14ac:dyDescent="0.25">
      <c r="A878" s="90"/>
      <c r="D878" s="10"/>
      <c r="E878" s="10"/>
      <c r="F878" s="10"/>
    </row>
    <row r="879" spans="1:6" x14ac:dyDescent="0.25">
      <c r="A879" s="90"/>
      <c r="D879" s="10"/>
      <c r="E879" s="10"/>
      <c r="F879" s="10"/>
    </row>
    <row r="880" spans="1:6" x14ac:dyDescent="0.25">
      <c r="A880" s="90"/>
      <c r="D880" s="10"/>
      <c r="E880" s="10"/>
      <c r="F880" s="10"/>
    </row>
    <row r="881" spans="1:6" x14ac:dyDescent="0.25">
      <c r="A881" s="90"/>
      <c r="D881" s="10"/>
      <c r="E881" s="10"/>
      <c r="F881" s="10"/>
    </row>
    <row r="882" spans="1:6" x14ac:dyDescent="0.25">
      <c r="A882" s="90"/>
      <c r="D882" s="10"/>
      <c r="E882" s="10"/>
      <c r="F882" s="10"/>
    </row>
    <row r="883" spans="1:6" x14ac:dyDescent="0.25">
      <c r="A883" s="90"/>
      <c r="D883" s="10"/>
      <c r="E883" s="10"/>
      <c r="F883" s="10"/>
    </row>
    <row r="884" spans="1:6" x14ac:dyDescent="0.25">
      <c r="A884" s="90"/>
      <c r="D884" s="10"/>
      <c r="E884" s="10"/>
      <c r="F884" s="10"/>
    </row>
    <row r="885" spans="1:6" x14ac:dyDescent="0.25">
      <c r="A885" s="90"/>
      <c r="D885" s="10"/>
      <c r="E885" s="10"/>
      <c r="F885" s="10"/>
    </row>
    <row r="886" spans="1:6" x14ac:dyDescent="0.25">
      <c r="A886" s="90"/>
      <c r="D886" s="10"/>
      <c r="E886" s="10"/>
      <c r="F886" s="10"/>
    </row>
    <row r="887" spans="1:6" x14ac:dyDescent="0.25">
      <c r="A887" s="90"/>
      <c r="D887" s="10"/>
      <c r="E887" s="10"/>
      <c r="F887" s="10"/>
    </row>
    <row r="888" spans="1:6" x14ac:dyDescent="0.25">
      <c r="A888" s="90"/>
      <c r="D888" s="10"/>
      <c r="E888" s="10"/>
      <c r="F888" s="10"/>
    </row>
    <row r="889" spans="1:6" x14ac:dyDescent="0.25">
      <c r="A889" s="90"/>
      <c r="D889" s="10"/>
      <c r="E889" s="10"/>
      <c r="F889" s="10"/>
    </row>
    <row r="890" spans="1:6" x14ac:dyDescent="0.25">
      <c r="A890" s="90"/>
      <c r="D890" s="10"/>
      <c r="E890" s="10"/>
      <c r="F890" s="10"/>
    </row>
    <row r="891" spans="1:6" x14ac:dyDescent="0.25">
      <c r="A891" s="90"/>
      <c r="D891" s="10"/>
      <c r="E891" s="10"/>
      <c r="F891" s="10"/>
    </row>
    <row r="892" spans="1:6" x14ac:dyDescent="0.25">
      <c r="A892" s="90"/>
      <c r="D892" s="10"/>
      <c r="E892" s="10"/>
      <c r="F892" s="10"/>
    </row>
    <row r="893" spans="1:6" x14ac:dyDescent="0.25">
      <c r="A893" s="90"/>
      <c r="D893" s="10"/>
      <c r="E893" s="10"/>
      <c r="F893" s="10"/>
    </row>
    <row r="894" spans="1:6" x14ac:dyDescent="0.25">
      <c r="A894" s="90"/>
      <c r="D894" s="10"/>
      <c r="E894" s="10"/>
      <c r="F894" s="10"/>
    </row>
    <row r="895" spans="1:6" x14ac:dyDescent="0.25">
      <c r="A895" s="90"/>
      <c r="D895" s="10"/>
      <c r="E895" s="10"/>
      <c r="F895" s="10"/>
    </row>
    <row r="896" spans="1:6" x14ac:dyDescent="0.25">
      <c r="A896" s="90"/>
      <c r="D896" s="10"/>
      <c r="E896" s="10"/>
      <c r="F896" s="10"/>
    </row>
    <row r="897" spans="1:6" x14ac:dyDescent="0.25">
      <c r="A897" s="90"/>
      <c r="D897" s="10"/>
      <c r="E897" s="10"/>
      <c r="F897" s="10"/>
    </row>
    <row r="898" spans="1:6" x14ac:dyDescent="0.25">
      <c r="A898" s="90"/>
      <c r="D898" s="10"/>
      <c r="E898" s="10"/>
      <c r="F898" s="10"/>
    </row>
    <row r="899" spans="1:6" x14ac:dyDescent="0.25">
      <c r="A899" s="90"/>
      <c r="D899" s="10"/>
      <c r="E899" s="10"/>
      <c r="F899" s="10"/>
    </row>
    <row r="900" spans="1:6" x14ac:dyDescent="0.25">
      <c r="A900" s="90"/>
      <c r="D900" s="10"/>
      <c r="E900" s="10"/>
      <c r="F900" s="10"/>
    </row>
    <row r="901" spans="1:6" x14ac:dyDescent="0.25">
      <c r="A901" s="90"/>
      <c r="D901" s="10"/>
      <c r="E901" s="10"/>
      <c r="F901" s="10"/>
    </row>
    <row r="902" spans="1:6" x14ac:dyDescent="0.25">
      <c r="A902" s="90"/>
      <c r="D902" s="10"/>
      <c r="E902" s="10"/>
      <c r="F902" s="10"/>
    </row>
    <row r="903" spans="1:6" x14ac:dyDescent="0.25">
      <c r="A903" s="90"/>
      <c r="D903" s="10"/>
      <c r="E903" s="10"/>
      <c r="F903" s="10"/>
    </row>
    <row r="904" spans="1:6" x14ac:dyDescent="0.25">
      <c r="A904" s="90"/>
      <c r="D904" s="10"/>
      <c r="E904" s="10"/>
      <c r="F904" s="10"/>
    </row>
    <row r="905" spans="1:6" x14ac:dyDescent="0.25">
      <c r="A905" s="90"/>
      <c r="D905" s="10"/>
      <c r="E905" s="10"/>
      <c r="F905" s="10"/>
    </row>
    <row r="906" spans="1:6" x14ac:dyDescent="0.25">
      <c r="A906" s="90"/>
      <c r="D906" s="10"/>
      <c r="E906" s="10"/>
      <c r="F906" s="10"/>
    </row>
    <row r="907" spans="1:6" x14ac:dyDescent="0.25">
      <c r="A907" s="90"/>
      <c r="D907" s="10"/>
      <c r="E907" s="10"/>
      <c r="F907" s="10"/>
    </row>
    <row r="908" spans="1:6" x14ac:dyDescent="0.25">
      <c r="A908" s="90"/>
      <c r="D908" s="10"/>
      <c r="E908" s="10"/>
      <c r="F908" s="10"/>
    </row>
    <row r="909" spans="1:6" x14ac:dyDescent="0.25">
      <c r="A909" s="90"/>
      <c r="D909" s="10"/>
      <c r="E909" s="10"/>
      <c r="F909" s="10"/>
    </row>
    <row r="910" spans="1:6" x14ac:dyDescent="0.25">
      <c r="A910" s="90"/>
      <c r="D910" s="10"/>
      <c r="E910" s="10"/>
      <c r="F910" s="10"/>
    </row>
    <row r="911" spans="1:6" x14ac:dyDescent="0.25">
      <c r="A911" s="90"/>
      <c r="D911" s="10"/>
      <c r="E911" s="10"/>
      <c r="F911" s="10"/>
    </row>
    <row r="912" spans="1:6" x14ac:dyDescent="0.25">
      <c r="A912" s="90"/>
      <c r="D912" s="10"/>
      <c r="E912" s="10"/>
      <c r="F912" s="10"/>
    </row>
    <row r="913" spans="1:6" x14ac:dyDescent="0.25">
      <c r="A913" s="90"/>
      <c r="D913" s="10"/>
      <c r="E913" s="10"/>
      <c r="F913" s="10"/>
    </row>
    <row r="914" spans="1:6" x14ac:dyDescent="0.25">
      <c r="A914" s="90"/>
      <c r="D914" s="10"/>
      <c r="E914" s="10"/>
      <c r="F914" s="10"/>
    </row>
    <row r="915" spans="1:6" x14ac:dyDescent="0.25">
      <c r="A915" s="90"/>
      <c r="D915" s="10"/>
      <c r="E915" s="10"/>
      <c r="F915" s="10"/>
    </row>
    <row r="916" spans="1:6" x14ac:dyDescent="0.25">
      <c r="A916" s="90"/>
      <c r="D916" s="10"/>
      <c r="E916" s="10"/>
      <c r="F916" s="10"/>
    </row>
    <row r="917" spans="1:6" x14ac:dyDescent="0.25">
      <c r="A917" s="90"/>
      <c r="D917" s="10"/>
      <c r="E917" s="10"/>
      <c r="F917" s="10"/>
    </row>
    <row r="918" spans="1:6" x14ac:dyDescent="0.25">
      <c r="A918" s="90"/>
      <c r="D918" s="10"/>
      <c r="E918" s="10"/>
      <c r="F918" s="10"/>
    </row>
    <row r="919" spans="1:6" x14ac:dyDescent="0.25">
      <c r="A919" s="90"/>
      <c r="D919" s="10"/>
      <c r="E919" s="10"/>
      <c r="F919" s="10"/>
    </row>
    <row r="920" spans="1:6" x14ac:dyDescent="0.25">
      <c r="A920" s="90"/>
      <c r="D920" s="10"/>
      <c r="E920" s="10"/>
      <c r="F920" s="10"/>
    </row>
  </sheetData>
  <mergeCells count="3">
    <mergeCell ref="A33:F33"/>
    <mergeCell ref="B37:F37"/>
    <mergeCell ref="A64:F64"/>
  </mergeCells>
  <pageMargins left="0.98425196850393704" right="0.19685039370078741" top="0.86614173228346458" bottom="0.39370078740157483" header="0.19685039370078741" footer="0.19685039370078741"/>
  <pageSetup paperSize="9" orientation="portrait" r:id="rId1"/>
  <headerFooter>
    <oddHeader>&amp;L&amp;G&amp;C&amp;8
&amp;11Projektiranje in tehnično svetovanje</oddHeader>
    <oddFooter>&amp;A&amp;RStran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6F4F-9D16-437C-B573-7B4EB975C5C5}">
  <dimension ref="A1:H1187"/>
  <sheetViews>
    <sheetView view="pageBreakPreview" topLeftCell="A486" zoomScaleNormal="120" zoomScaleSheetLayoutView="100" zoomScalePageLayoutView="120" workbookViewId="0">
      <selection activeCell="B494" sqref="B494"/>
    </sheetView>
  </sheetViews>
  <sheetFormatPr defaultColWidth="9.140625" defaultRowHeight="15" x14ac:dyDescent="0.25"/>
  <cols>
    <col min="1" max="1" width="5.42578125" style="63" customWidth="1"/>
    <col min="2" max="2" width="46" style="64" customWidth="1"/>
    <col min="3" max="3" width="5.7109375" style="1" customWidth="1"/>
    <col min="4" max="4" width="10.28515625" style="1" customWidth="1"/>
    <col min="5" max="5" width="10.5703125" style="1" customWidth="1"/>
    <col min="6" max="6" width="11" style="1" customWidth="1"/>
    <col min="7" max="16384" width="9.140625" style="64"/>
  </cols>
  <sheetData>
    <row r="1" spans="1:6" ht="8.4499999999999993" customHeight="1" thickBot="1" x14ac:dyDescent="0.3"/>
    <row r="2" spans="1:6" ht="21.75" thickBot="1" x14ac:dyDescent="0.4">
      <c r="A2" s="65"/>
      <c r="B2" s="66" t="s">
        <v>727</v>
      </c>
      <c r="C2" s="5"/>
      <c r="D2" s="5"/>
      <c r="E2" s="5"/>
      <c r="F2" s="67"/>
    </row>
    <row r="3" spans="1:6" ht="8.4499999999999993" customHeight="1" x14ac:dyDescent="0.25"/>
    <row r="4" spans="1:6" x14ac:dyDescent="0.25">
      <c r="A4" s="68"/>
      <c r="B4" s="69" t="s">
        <v>0</v>
      </c>
    </row>
    <row r="5" spans="1:6" ht="8.4499999999999993" customHeight="1" x14ac:dyDescent="0.25">
      <c r="A5" s="68"/>
      <c r="B5" s="70"/>
    </row>
    <row r="6" spans="1:6" x14ac:dyDescent="0.25">
      <c r="A6" s="68"/>
      <c r="B6" s="69" t="s">
        <v>1</v>
      </c>
    </row>
    <row r="7" spans="1:6" x14ac:dyDescent="0.25">
      <c r="A7" s="68"/>
      <c r="B7" s="69" t="s">
        <v>513</v>
      </c>
    </row>
    <row r="8" spans="1:6" x14ac:dyDescent="0.25">
      <c r="A8" s="68"/>
      <c r="B8" s="69"/>
      <c r="D8" s="4"/>
      <c r="E8" s="4"/>
      <c r="F8" s="4"/>
    </row>
    <row r="9" spans="1:6" x14ac:dyDescent="0.25">
      <c r="A9" s="68"/>
      <c r="B9" s="69" t="s">
        <v>339</v>
      </c>
      <c r="D9" s="4"/>
      <c r="E9" s="4"/>
      <c r="F9" s="4"/>
    </row>
    <row r="10" spans="1:6" x14ac:dyDescent="0.25">
      <c r="A10" s="68"/>
      <c r="B10" s="69"/>
      <c r="D10" s="4"/>
      <c r="E10" s="4"/>
      <c r="F10" s="4"/>
    </row>
    <row r="11" spans="1:6" x14ac:dyDescent="0.25">
      <c r="A11" s="71" t="s">
        <v>18</v>
      </c>
      <c r="B11" s="72" t="s">
        <v>19</v>
      </c>
      <c r="C11" s="2"/>
      <c r="D11" s="129"/>
      <c r="E11" s="129"/>
      <c r="F11" s="73"/>
    </row>
    <row r="12" spans="1:6" s="76" customFormat="1" ht="5.65" customHeight="1" x14ac:dyDescent="0.25">
      <c r="A12" s="74"/>
      <c r="B12" s="75"/>
      <c r="C12" s="12"/>
      <c r="D12" s="131"/>
      <c r="E12" s="131"/>
      <c r="F12" s="131"/>
    </row>
    <row r="13" spans="1:6" x14ac:dyDescent="0.25">
      <c r="A13" s="71" t="s">
        <v>20</v>
      </c>
      <c r="B13" s="72" t="s">
        <v>21</v>
      </c>
      <c r="C13" s="2"/>
      <c r="D13" s="129"/>
      <c r="E13" s="129"/>
      <c r="F13" s="73"/>
    </row>
    <row r="14" spans="1:6" s="76" customFormat="1" ht="5.65" customHeight="1" x14ac:dyDescent="0.25">
      <c r="A14" s="74"/>
      <c r="B14" s="75"/>
      <c r="C14" s="12"/>
      <c r="D14" s="131"/>
      <c r="E14" s="131"/>
      <c r="F14" s="131"/>
    </row>
    <row r="15" spans="1:6" x14ac:dyDescent="0.25">
      <c r="A15" s="71" t="s">
        <v>22</v>
      </c>
      <c r="B15" s="72" t="s">
        <v>340</v>
      </c>
      <c r="C15" s="2"/>
      <c r="D15" s="129"/>
      <c r="E15" s="129"/>
      <c r="F15" s="73"/>
    </row>
    <row r="16" spans="1:6" s="76" customFormat="1" ht="5.65" customHeight="1" x14ac:dyDescent="0.25">
      <c r="A16" s="74"/>
      <c r="B16" s="75"/>
      <c r="C16" s="12"/>
      <c r="D16" s="131"/>
      <c r="E16" s="131"/>
      <c r="F16" s="131"/>
    </row>
    <row r="17" spans="1:6" x14ac:dyDescent="0.25">
      <c r="A17" s="71" t="s">
        <v>24</v>
      </c>
      <c r="B17" s="72" t="s">
        <v>341</v>
      </c>
      <c r="C17" s="2"/>
      <c r="D17" s="129"/>
      <c r="E17" s="129"/>
      <c r="F17" s="73"/>
    </row>
    <row r="18" spans="1:6" s="76" customFormat="1" ht="5.65" customHeight="1" x14ac:dyDescent="0.25">
      <c r="A18" s="74"/>
      <c r="B18" s="75"/>
      <c r="C18" s="12"/>
      <c r="D18" s="131"/>
      <c r="E18" s="131"/>
      <c r="F18" s="131"/>
    </row>
    <row r="19" spans="1:6" x14ac:dyDescent="0.25">
      <c r="A19" s="71" t="s">
        <v>26</v>
      </c>
      <c r="B19" s="72" t="s">
        <v>512</v>
      </c>
      <c r="C19" s="2"/>
      <c r="D19" s="129"/>
      <c r="E19" s="129"/>
      <c r="F19" s="73"/>
    </row>
    <row r="20" spans="1:6" s="76" customFormat="1" ht="5.65" customHeight="1" x14ac:dyDescent="0.25">
      <c r="A20" s="74"/>
      <c r="B20" s="75"/>
      <c r="C20" s="12"/>
      <c r="D20" s="131"/>
      <c r="E20" s="131"/>
      <c r="F20" s="131"/>
    </row>
    <row r="21" spans="1:6" x14ac:dyDescent="0.25">
      <c r="A21" s="71" t="s">
        <v>28</v>
      </c>
      <c r="B21" s="72" t="s">
        <v>484</v>
      </c>
      <c r="C21" s="2"/>
      <c r="D21" s="129"/>
      <c r="E21" s="129"/>
      <c r="F21" s="73"/>
    </row>
    <row r="22" spans="1:6" s="76" customFormat="1" ht="5.65" customHeight="1" x14ac:dyDescent="0.25">
      <c r="A22" s="74"/>
      <c r="B22" s="75"/>
      <c r="C22" s="12"/>
      <c r="D22" s="131"/>
      <c r="E22" s="131"/>
      <c r="F22" s="131"/>
    </row>
    <row r="23" spans="1:6" x14ac:dyDescent="0.25">
      <c r="A23" s="71" t="s">
        <v>30</v>
      </c>
      <c r="B23" s="72" t="s">
        <v>511</v>
      </c>
      <c r="C23" s="2"/>
      <c r="D23" s="129"/>
      <c r="E23" s="129"/>
      <c r="F23" s="73"/>
    </row>
    <row r="24" spans="1:6" s="76" customFormat="1" ht="5.65" customHeight="1" x14ac:dyDescent="0.25">
      <c r="A24" s="74"/>
      <c r="B24" s="75"/>
      <c r="C24" s="12"/>
      <c r="D24" s="131"/>
      <c r="E24" s="131"/>
      <c r="F24" s="131"/>
    </row>
    <row r="25" spans="1:6" x14ac:dyDescent="0.25">
      <c r="A25" s="71" t="s">
        <v>445</v>
      </c>
      <c r="B25" s="72" t="s">
        <v>27</v>
      </c>
      <c r="C25" s="2"/>
      <c r="D25" s="129"/>
      <c r="E25" s="129"/>
      <c r="F25" s="73"/>
    </row>
    <row r="26" spans="1:6" s="76" customFormat="1" ht="5.65" customHeight="1" x14ac:dyDescent="0.25">
      <c r="A26" s="74"/>
      <c r="B26" s="75"/>
      <c r="C26" s="12"/>
      <c r="D26" s="131"/>
      <c r="E26" s="131"/>
      <c r="F26" s="131"/>
    </row>
    <row r="27" spans="1:6" x14ac:dyDescent="0.25">
      <c r="A27" s="71" t="s">
        <v>415</v>
      </c>
      <c r="B27" s="72" t="s">
        <v>29</v>
      </c>
      <c r="C27" s="2"/>
      <c r="D27" s="129"/>
      <c r="E27" s="129"/>
      <c r="F27" s="73"/>
    </row>
    <row r="28" spans="1:6" s="76" customFormat="1" ht="5.65" customHeight="1" x14ac:dyDescent="0.25">
      <c r="A28" s="74"/>
      <c r="B28" s="75"/>
      <c r="C28" s="12"/>
      <c r="D28" s="131"/>
      <c r="E28" s="131"/>
      <c r="F28" s="131"/>
    </row>
    <row r="29" spans="1:6" x14ac:dyDescent="0.25">
      <c r="A29" s="71" t="s">
        <v>407</v>
      </c>
      <c r="B29" s="72" t="s">
        <v>406</v>
      </c>
      <c r="C29" s="2"/>
      <c r="D29" s="129"/>
      <c r="E29" s="129"/>
      <c r="F29" s="73"/>
    </row>
    <row r="30" spans="1:6" s="76" customFormat="1" ht="5.65" customHeight="1" x14ac:dyDescent="0.25">
      <c r="A30" s="74"/>
      <c r="B30" s="75"/>
      <c r="C30" s="12"/>
      <c r="D30" s="131"/>
      <c r="E30" s="131"/>
      <c r="F30" s="131"/>
    </row>
    <row r="31" spans="1:6" x14ac:dyDescent="0.25">
      <c r="A31" s="71" t="s">
        <v>384</v>
      </c>
      <c r="B31" s="72" t="s">
        <v>31</v>
      </c>
      <c r="C31" s="2"/>
      <c r="D31" s="129"/>
      <c r="E31" s="129"/>
      <c r="F31" s="73"/>
    </row>
    <row r="32" spans="1:6" s="76" customFormat="1" ht="5.65" customHeight="1" x14ac:dyDescent="0.25">
      <c r="A32" s="74"/>
      <c r="B32" s="75"/>
      <c r="C32" s="12"/>
      <c r="D32" s="131"/>
      <c r="E32" s="131"/>
      <c r="F32" s="131"/>
    </row>
    <row r="33" spans="1:6" x14ac:dyDescent="0.25">
      <c r="A33" s="68"/>
      <c r="D33" s="4"/>
      <c r="E33" s="4"/>
      <c r="F33" s="4"/>
    </row>
    <row r="34" spans="1:6" x14ac:dyDescent="0.25">
      <c r="A34" s="77"/>
      <c r="B34" s="78" t="s">
        <v>32</v>
      </c>
      <c r="C34" s="18"/>
      <c r="D34" s="140"/>
      <c r="E34" s="140"/>
      <c r="F34" s="79"/>
    </row>
    <row r="35" spans="1:6" x14ac:dyDescent="0.25">
      <c r="A35" s="68"/>
      <c r="B35" s="69"/>
      <c r="D35" s="4"/>
      <c r="E35" s="4"/>
      <c r="F35" s="80"/>
    </row>
    <row r="36" spans="1:6" x14ac:dyDescent="0.25">
      <c r="A36" s="81"/>
      <c r="B36" s="82" t="s">
        <v>2</v>
      </c>
      <c r="C36" s="6"/>
      <c r="D36" s="83"/>
      <c r="E36" s="83"/>
      <c r="F36" s="83"/>
    </row>
    <row r="37" spans="1:6" ht="15.75" thickBot="1" x14ac:dyDescent="0.3">
      <c r="A37" s="68"/>
      <c r="D37" s="4"/>
      <c r="E37" s="4"/>
      <c r="F37" s="4"/>
    </row>
    <row r="38" spans="1:6" ht="15.75" thickBot="1" x14ac:dyDescent="0.3">
      <c r="A38" s="65"/>
      <c r="B38" s="84" t="s">
        <v>510</v>
      </c>
      <c r="C38" s="5"/>
      <c r="D38" s="153"/>
      <c r="E38" s="153"/>
      <c r="F38" s="85"/>
    </row>
    <row r="39" spans="1:6" x14ac:dyDescent="0.25">
      <c r="A39" s="68"/>
      <c r="D39" s="4"/>
      <c r="E39" s="4"/>
      <c r="F39" s="4"/>
    </row>
    <row r="40" spans="1:6" x14ac:dyDescent="0.25">
      <c r="A40" s="68"/>
    </row>
    <row r="41" spans="1:6" x14ac:dyDescent="0.25">
      <c r="A41" s="68"/>
      <c r="B41" s="70"/>
    </row>
    <row r="42" spans="1:6" s="86" customFormat="1" ht="368.25" customHeight="1" x14ac:dyDescent="0.25">
      <c r="A42" s="523" t="s">
        <v>35</v>
      </c>
      <c r="B42" s="524"/>
      <c r="C42" s="524"/>
      <c r="D42" s="524"/>
      <c r="E42" s="524"/>
      <c r="F42" s="525"/>
    </row>
    <row r="43" spans="1:6" ht="8.4499999999999993" customHeight="1" x14ac:dyDescent="0.25"/>
    <row r="44" spans="1:6" s="89" customFormat="1" ht="36" x14ac:dyDescent="0.2">
      <c r="A44" s="87" t="s">
        <v>36</v>
      </c>
      <c r="B44" s="88" t="s">
        <v>37</v>
      </c>
      <c r="C44" s="19" t="s">
        <v>38</v>
      </c>
      <c r="D44" s="19" t="s">
        <v>39</v>
      </c>
      <c r="E44" s="62" t="s">
        <v>40</v>
      </c>
      <c r="F44" s="62" t="s">
        <v>41</v>
      </c>
    </row>
    <row r="45" spans="1:6" s="76" customFormat="1" ht="5.65" customHeight="1" x14ac:dyDescent="0.25">
      <c r="A45" s="74"/>
      <c r="B45" s="75"/>
      <c r="C45" s="12"/>
      <c r="D45" s="12"/>
      <c r="E45" s="12"/>
      <c r="F45" s="12" t="str">
        <f>IF(D45&gt;0,ROUND((E45*D45),2),"")</f>
        <v/>
      </c>
    </row>
    <row r="46" spans="1:6" ht="16.899999999999999" customHeight="1" x14ac:dyDescent="0.25">
      <c r="B46" s="531" t="s">
        <v>509</v>
      </c>
      <c r="C46" s="531"/>
      <c r="D46" s="531"/>
      <c r="E46" s="531"/>
      <c r="F46" s="531"/>
    </row>
    <row r="47" spans="1:6" x14ac:dyDescent="0.25">
      <c r="E47" s="4"/>
      <c r="F47" s="4"/>
    </row>
    <row r="48" spans="1:6" x14ac:dyDescent="0.25">
      <c r="A48" s="71" t="s">
        <v>18</v>
      </c>
      <c r="B48" s="72" t="s">
        <v>19</v>
      </c>
      <c r="C48" s="2"/>
      <c r="D48" s="2"/>
      <c r="E48" s="129"/>
      <c r="F48" s="73"/>
    </row>
    <row r="49" spans="1:6" ht="8.4499999999999993" customHeight="1" x14ac:dyDescent="0.25">
      <c r="E49" s="4"/>
      <c r="F49" s="4"/>
    </row>
    <row r="50" spans="1:6" ht="8.4499999999999993" customHeight="1" x14ac:dyDescent="0.25">
      <c r="E50" s="4"/>
      <c r="F50" s="4"/>
    </row>
    <row r="51" spans="1:6" ht="120" x14ac:dyDescent="0.25">
      <c r="A51" s="63" t="s">
        <v>3</v>
      </c>
      <c r="B51" s="13" t="s">
        <v>508</v>
      </c>
      <c r="C51" s="1" t="s">
        <v>53</v>
      </c>
      <c r="D51" s="4">
        <v>1</v>
      </c>
      <c r="E51" s="4"/>
      <c r="F51" s="4"/>
    </row>
    <row r="52" spans="1:6" x14ac:dyDescent="0.25">
      <c r="B52" s="13"/>
      <c r="D52" s="4"/>
      <c r="E52" s="4"/>
      <c r="F52" s="4"/>
    </row>
    <row r="53" spans="1:6" ht="156.75" customHeight="1" x14ac:dyDescent="0.25">
      <c r="A53" s="63" t="s">
        <v>4</v>
      </c>
      <c r="B53" s="13" t="s">
        <v>507</v>
      </c>
      <c r="C53" s="1" t="s">
        <v>53</v>
      </c>
      <c r="D53" s="4">
        <v>1</v>
      </c>
      <c r="E53" s="4"/>
      <c r="F53" s="4"/>
    </row>
    <row r="54" spans="1:6" ht="14.25" customHeight="1" x14ac:dyDescent="0.25">
      <c r="B54" s="13"/>
      <c r="D54" s="4"/>
      <c r="E54" s="4"/>
      <c r="F54" s="4"/>
    </row>
    <row r="55" spans="1:6" s="86" customFormat="1" ht="60" x14ac:dyDescent="0.25">
      <c r="A55" s="63" t="s">
        <v>5</v>
      </c>
      <c r="B55" s="13" t="s">
        <v>730</v>
      </c>
      <c r="C55" s="1"/>
      <c r="D55" s="4"/>
      <c r="E55" s="4"/>
      <c r="F55" s="4"/>
    </row>
    <row r="56" spans="1:6" s="86" customFormat="1" x14ac:dyDescent="0.25">
      <c r="A56" s="63" t="s">
        <v>159</v>
      </c>
      <c r="B56" s="90" t="s">
        <v>45</v>
      </c>
      <c r="C56" s="1" t="s">
        <v>86</v>
      </c>
      <c r="D56" s="4">
        <v>1</v>
      </c>
      <c r="E56" s="4"/>
      <c r="F56" s="4"/>
    </row>
    <row r="57" spans="1:6" s="86" customFormat="1" x14ac:dyDescent="0.25">
      <c r="A57" s="63" t="s">
        <v>161</v>
      </c>
      <c r="B57" s="90" t="s">
        <v>48</v>
      </c>
      <c r="C57" s="1" t="s">
        <v>86</v>
      </c>
      <c r="D57" s="4">
        <v>1</v>
      </c>
      <c r="E57" s="4"/>
      <c r="F57" s="4"/>
    </row>
    <row r="58" spans="1:6" s="86" customFormat="1" ht="5.65" customHeight="1" x14ac:dyDescent="0.25">
      <c r="A58" s="91"/>
      <c r="B58" s="24"/>
      <c r="C58" s="20"/>
      <c r="D58" s="20"/>
      <c r="E58" s="157"/>
      <c r="F58" s="157"/>
    </row>
    <row r="59" spans="1:6" s="86" customFormat="1" ht="5.65" customHeight="1" x14ac:dyDescent="0.25">
      <c r="A59" s="74"/>
      <c r="B59" s="75"/>
      <c r="C59" s="12"/>
      <c r="D59" s="12"/>
      <c r="E59" s="131"/>
      <c r="F59" s="131"/>
    </row>
    <row r="60" spans="1:6" s="86" customFormat="1" ht="59.45" customHeight="1" x14ac:dyDescent="0.25">
      <c r="A60" s="63" t="s">
        <v>6</v>
      </c>
      <c r="B60" s="13" t="s">
        <v>506</v>
      </c>
      <c r="C60" s="1" t="s">
        <v>53</v>
      </c>
      <c r="D60" s="4">
        <v>22</v>
      </c>
      <c r="E60" s="4"/>
      <c r="F60" s="4"/>
    </row>
    <row r="61" spans="1:6" s="86" customFormat="1" ht="5.65" customHeight="1" x14ac:dyDescent="0.25">
      <c r="A61" s="91"/>
      <c r="B61" s="24"/>
      <c r="C61" s="20"/>
      <c r="D61" s="20"/>
      <c r="E61" s="157"/>
      <c r="F61" s="157"/>
    </row>
    <row r="62" spans="1:6" s="86" customFormat="1" ht="5.65" customHeight="1" x14ac:dyDescent="0.25">
      <c r="A62" s="74"/>
      <c r="B62" s="75"/>
      <c r="C62" s="12"/>
      <c r="D62" s="12"/>
      <c r="E62" s="131"/>
      <c r="F62" s="131"/>
    </row>
    <row r="63" spans="1:6" s="86" customFormat="1" ht="47.25" customHeight="1" x14ac:dyDescent="0.25">
      <c r="A63" s="63" t="s">
        <v>7</v>
      </c>
      <c r="B63" s="13" t="s">
        <v>731</v>
      </c>
      <c r="C63" s="1" t="s">
        <v>53</v>
      </c>
      <c r="D63" s="4">
        <v>2</v>
      </c>
      <c r="E63" s="4"/>
      <c r="F63" s="4"/>
    </row>
    <row r="64" spans="1:6" s="86" customFormat="1" ht="5.65" customHeight="1" x14ac:dyDescent="0.25">
      <c r="A64" s="91"/>
      <c r="B64" s="24"/>
      <c r="C64" s="20"/>
      <c r="D64" s="20"/>
      <c r="E64" s="157"/>
      <c r="F64" s="157"/>
    </row>
    <row r="65" spans="1:6" s="86" customFormat="1" ht="5.65" customHeight="1" x14ac:dyDescent="0.25">
      <c r="A65" s="74"/>
      <c r="B65" s="75"/>
      <c r="C65" s="12"/>
      <c r="D65" s="12"/>
      <c r="E65" s="131"/>
      <c r="F65" s="131"/>
    </row>
    <row r="66" spans="1:6" s="86" customFormat="1" ht="90" x14ac:dyDescent="0.25">
      <c r="A66" s="63" t="s">
        <v>8</v>
      </c>
      <c r="B66" s="13" t="s">
        <v>65</v>
      </c>
      <c r="C66" s="1" t="s">
        <v>66</v>
      </c>
      <c r="D66" s="4">
        <v>60</v>
      </c>
      <c r="E66" s="4"/>
      <c r="F66" s="4"/>
    </row>
    <row r="67" spans="1:6" s="86" customFormat="1" ht="5.65" customHeight="1" x14ac:dyDescent="0.25">
      <c r="A67" s="91"/>
      <c r="B67" s="24"/>
      <c r="C67" s="20"/>
      <c r="D67" s="20"/>
      <c r="E67" s="157"/>
      <c r="F67" s="157"/>
    </row>
    <row r="68" spans="1:6" s="14" customFormat="1" ht="5.65" customHeight="1" x14ac:dyDescent="0.25">
      <c r="A68" s="74"/>
      <c r="B68" s="11"/>
      <c r="C68" s="12"/>
      <c r="D68" s="12"/>
      <c r="E68" s="131"/>
      <c r="F68" s="131"/>
    </row>
    <row r="69" spans="1:6" s="86" customFormat="1" x14ac:dyDescent="0.25">
      <c r="A69" s="63" t="s">
        <v>10</v>
      </c>
      <c r="B69" s="13" t="s">
        <v>88</v>
      </c>
      <c r="C69" s="1" t="s">
        <v>89</v>
      </c>
      <c r="D69" s="22">
        <v>0.1</v>
      </c>
      <c r="E69" s="4"/>
      <c r="F69" s="4"/>
    </row>
    <row r="70" spans="1:6" s="86" customFormat="1" ht="4.9000000000000004" customHeight="1" x14ac:dyDescent="0.25">
      <c r="A70" s="91"/>
      <c r="B70" s="24"/>
      <c r="C70" s="20"/>
      <c r="D70" s="20"/>
      <c r="E70" s="157"/>
      <c r="F70" s="157"/>
    </row>
    <row r="71" spans="1:6" s="86" customFormat="1" ht="4.9000000000000004" customHeight="1" x14ac:dyDescent="0.25">
      <c r="A71" s="74"/>
      <c r="B71" s="75"/>
      <c r="C71" s="12"/>
      <c r="D71" s="12"/>
      <c r="E71" s="131"/>
      <c r="F71" s="131"/>
    </row>
    <row r="72" spans="1:6" s="86" customFormat="1" ht="20.25" customHeight="1" x14ac:dyDescent="0.25">
      <c r="A72" s="92"/>
      <c r="B72" s="23" t="s">
        <v>90</v>
      </c>
      <c r="C72" s="23"/>
      <c r="D72" s="23"/>
      <c r="E72" s="193"/>
      <c r="F72" s="194"/>
    </row>
    <row r="73" spans="1:6" s="86" customFormat="1" x14ac:dyDescent="0.25">
      <c r="A73" s="63"/>
      <c r="B73" s="90"/>
      <c r="C73" s="1"/>
      <c r="D73" s="4"/>
      <c r="E73" s="4"/>
      <c r="F73" s="4"/>
    </row>
    <row r="74" spans="1:6" s="86" customFormat="1" x14ac:dyDescent="0.25">
      <c r="A74" s="63"/>
      <c r="B74" s="90"/>
      <c r="C74" s="1"/>
      <c r="D74" s="4"/>
      <c r="E74" s="4"/>
      <c r="F74" s="4"/>
    </row>
    <row r="75" spans="1:6" x14ac:dyDescent="0.25">
      <c r="A75" s="71" t="s">
        <v>20</v>
      </c>
      <c r="B75" s="72" t="s">
        <v>21</v>
      </c>
      <c r="C75" s="2"/>
      <c r="D75" s="2"/>
      <c r="E75" s="2"/>
      <c r="F75" s="73"/>
    </row>
    <row r="76" spans="1:6" s="86" customFormat="1" ht="5.65" customHeight="1" x14ac:dyDescent="0.25">
      <c r="A76" s="91"/>
      <c r="B76" s="24"/>
      <c r="C76" s="20"/>
      <c r="D76" s="20"/>
      <c r="E76" s="20"/>
      <c r="F76" s="20"/>
    </row>
    <row r="77" spans="1:6" s="14" customFormat="1" ht="5.65" customHeight="1" x14ac:dyDescent="0.25">
      <c r="A77" s="74"/>
      <c r="B77" s="11"/>
      <c r="C77" s="12"/>
      <c r="D77" s="12"/>
      <c r="E77" s="12"/>
      <c r="F77" s="12"/>
    </row>
    <row r="78" spans="1:6" s="86" customFormat="1" ht="63.6" customHeight="1" x14ac:dyDescent="0.25">
      <c r="A78" s="526" t="s">
        <v>91</v>
      </c>
      <c r="B78" s="527"/>
      <c r="C78" s="527"/>
      <c r="D78" s="527"/>
      <c r="E78" s="527"/>
      <c r="F78" s="528"/>
    </row>
    <row r="79" spans="1:6" s="86" customFormat="1" ht="5.65" customHeight="1" x14ac:dyDescent="0.25">
      <c r="A79" s="91"/>
      <c r="B79" s="24"/>
      <c r="C79" s="20"/>
      <c r="D79" s="20"/>
      <c r="E79" s="20"/>
      <c r="F79" s="20"/>
    </row>
    <row r="80" spans="1:6" s="14" customFormat="1" ht="5.65" customHeight="1" x14ac:dyDescent="0.25">
      <c r="A80" s="74"/>
      <c r="B80" s="11"/>
      <c r="C80" s="12"/>
      <c r="D80" s="12"/>
      <c r="E80" s="12"/>
      <c r="F80" s="12"/>
    </row>
    <row r="81" spans="1:6" s="86" customFormat="1" ht="60" x14ac:dyDescent="0.25">
      <c r="A81" s="63" t="s">
        <v>92</v>
      </c>
      <c r="B81" s="13" t="s">
        <v>505</v>
      </c>
      <c r="C81" s="1" t="s">
        <v>94</v>
      </c>
      <c r="D81" s="4">
        <v>28</v>
      </c>
      <c r="E81" s="4"/>
      <c r="F81" s="4"/>
    </row>
    <row r="82" spans="1:6" s="86" customFormat="1" ht="5.65" customHeight="1" x14ac:dyDescent="0.25">
      <c r="A82" s="91"/>
      <c r="B82" s="24"/>
      <c r="C82" s="20"/>
      <c r="D82" s="20"/>
      <c r="E82" s="157"/>
      <c r="F82" s="157"/>
    </row>
    <row r="83" spans="1:6" s="14" customFormat="1" ht="5.65" customHeight="1" x14ac:dyDescent="0.25">
      <c r="A83" s="74"/>
      <c r="B83" s="11"/>
      <c r="C83" s="12"/>
      <c r="D83" s="12"/>
      <c r="E83" s="131"/>
      <c r="F83" s="131"/>
    </row>
    <row r="84" spans="1:6" s="86" customFormat="1" ht="135" x14ac:dyDescent="0.25">
      <c r="A84" s="63" t="s">
        <v>49</v>
      </c>
      <c r="B84" s="13" t="s">
        <v>504</v>
      </c>
      <c r="C84" s="1" t="s">
        <v>74</v>
      </c>
      <c r="D84" s="4">
        <v>104.52</v>
      </c>
      <c r="E84" s="4"/>
      <c r="F84" s="4"/>
    </row>
    <row r="85" spans="1:6" s="86" customFormat="1" ht="5.65" customHeight="1" x14ac:dyDescent="0.25">
      <c r="A85" s="91"/>
      <c r="B85" s="24"/>
      <c r="C85" s="20"/>
      <c r="D85" s="20"/>
      <c r="E85" s="157"/>
      <c r="F85" s="157"/>
    </row>
    <row r="86" spans="1:6" s="14" customFormat="1" ht="5.65" customHeight="1" x14ac:dyDescent="0.25">
      <c r="A86" s="74"/>
      <c r="B86" s="11"/>
      <c r="C86" s="12"/>
      <c r="D86" s="12"/>
      <c r="E86" s="131"/>
      <c r="F86" s="131"/>
    </row>
    <row r="87" spans="1:6" s="86" customFormat="1" ht="105" x14ac:dyDescent="0.25">
      <c r="A87" s="63" t="s">
        <v>51</v>
      </c>
      <c r="B87" s="13" t="s">
        <v>588</v>
      </c>
      <c r="C87" s="1"/>
      <c r="D87" s="4"/>
      <c r="E87" s="4"/>
      <c r="F87" s="4"/>
    </row>
    <row r="88" spans="1:6" s="86" customFormat="1" x14ac:dyDescent="0.25">
      <c r="A88" s="63" t="s">
        <v>97</v>
      </c>
      <c r="B88" s="93" t="s">
        <v>347</v>
      </c>
      <c r="C88" s="1" t="s">
        <v>94</v>
      </c>
      <c r="D88" s="4">
        <v>45</v>
      </c>
      <c r="E88" s="4"/>
      <c r="F88" s="4"/>
    </row>
    <row r="89" spans="1:6" s="86" customFormat="1" x14ac:dyDescent="0.25">
      <c r="A89" s="63" t="s">
        <v>99</v>
      </c>
      <c r="B89" s="93" t="s">
        <v>348</v>
      </c>
      <c r="C89" s="1" t="s">
        <v>94</v>
      </c>
      <c r="D89" s="4">
        <v>14</v>
      </c>
      <c r="E89" s="4"/>
      <c r="F89" s="4"/>
    </row>
    <row r="90" spans="1:6" s="86" customFormat="1" x14ac:dyDescent="0.25">
      <c r="A90" s="63"/>
      <c r="B90" s="13"/>
      <c r="C90" s="1"/>
      <c r="D90" s="4"/>
      <c r="E90" s="4"/>
      <c r="F90" s="4"/>
    </row>
    <row r="91" spans="1:6" s="86" customFormat="1" ht="77.25" customHeight="1" x14ac:dyDescent="0.25">
      <c r="A91" s="91" t="s">
        <v>54</v>
      </c>
      <c r="B91" s="13" t="s">
        <v>107</v>
      </c>
      <c r="C91" s="1" t="s">
        <v>94</v>
      </c>
      <c r="D91" s="20">
        <v>6</v>
      </c>
      <c r="E91" s="157"/>
      <c r="F91" s="157"/>
    </row>
    <row r="92" spans="1:6" s="14" customFormat="1" ht="11.25" customHeight="1" x14ac:dyDescent="0.25">
      <c r="A92" s="74"/>
      <c r="B92" s="11"/>
      <c r="C92" s="12"/>
      <c r="D92" s="12"/>
      <c r="E92" s="131"/>
      <c r="F92" s="131"/>
    </row>
    <row r="93" spans="1:6" s="86" customFormat="1" ht="45" x14ac:dyDescent="0.25">
      <c r="A93" s="63" t="s">
        <v>56</v>
      </c>
      <c r="B93" s="13" t="s">
        <v>101</v>
      </c>
      <c r="C93" s="1" t="s">
        <v>94</v>
      </c>
      <c r="D93" s="4">
        <v>5</v>
      </c>
      <c r="E93" s="4"/>
      <c r="F93" s="4"/>
    </row>
    <row r="94" spans="1:6" s="86" customFormat="1" ht="5.65" customHeight="1" x14ac:dyDescent="0.25">
      <c r="A94" s="91"/>
      <c r="B94" s="24"/>
      <c r="C94" s="20"/>
      <c r="D94" s="20"/>
      <c r="E94" s="157"/>
      <c r="F94" s="157"/>
    </row>
    <row r="95" spans="1:6" s="14" customFormat="1" ht="5.65" customHeight="1" x14ac:dyDescent="0.25">
      <c r="A95" s="74"/>
      <c r="B95" s="11"/>
      <c r="C95" s="12"/>
      <c r="D95" s="12"/>
      <c r="E95" s="131"/>
      <c r="F95" s="131"/>
    </row>
    <row r="96" spans="1:6" s="14" customFormat="1" ht="30" x14ac:dyDescent="0.25">
      <c r="A96" s="63" t="s">
        <v>58</v>
      </c>
      <c r="B96" s="13" t="s">
        <v>349</v>
      </c>
      <c r="C96" s="1" t="s">
        <v>74</v>
      </c>
      <c r="D96" s="4">
        <v>36</v>
      </c>
      <c r="E96" s="4"/>
      <c r="F96" s="4"/>
    </row>
    <row r="97" spans="1:8" s="86" customFormat="1" ht="14.25" customHeight="1" x14ac:dyDescent="0.25">
      <c r="A97" s="91"/>
      <c r="B97" s="24"/>
      <c r="C97" s="20"/>
      <c r="D97" s="20"/>
      <c r="E97" s="157"/>
      <c r="F97" s="157"/>
    </row>
    <row r="98" spans="1:8" s="86" customFormat="1" ht="75" x14ac:dyDescent="0.25">
      <c r="A98" s="74" t="s">
        <v>60</v>
      </c>
      <c r="B98" s="13" t="s">
        <v>117</v>
      </c>
      <c r="C98" s="1" t="s">
        <v>94</v>
      </c>
      <c r="D98" s="4">
        <v>28.6</v>
      </c>
      <c r="E98" s="131"/>
      <c r="F98" s="131"/>
    </row>
    <row r="99" spans="1:8" s="86" customFormat="1" ht="16.5" customHeight="1" x14ac:dyDescent="0.25">
      <c r="A99" s="74"/>
      <c r="B99" s="75"/>
      <c r="C99" s="12"/>
      <c r="D99" s="12"/>
      <c r="E99" s="131"/>
      <c r="F99" s="131"/>
    </row>
    <row r="100" spans="1:8" s="86" customFormat="1" ht="75" x14ac:dyDescent="0.25">
      <c r="A100" s="63" t="s">
        <v>62</v>
      </c>
      <c r="B100" s="13" t="s">
        <v>119</v>
      </c>
      <c r="C100" s="1" t="s">
        <v>94</v>
      </c>
      <c r="D100" s="4">
        <v>22</v>
      </c>
      <c r="E100" s="131"/>
      <c r="F100" s="131"/>
    </row>
    <row r="101" spans="1:8" s="14" customFormat="1" ht="18.75" customHeight="1" x14ac:dyDescent="0.25">
      <c r="A101" s="74"/>
      <c r="B101" s="11"/>
      <c r="C101" s="12"/>
      <c r="D101" s="12"/>
      <c r="E101" s="131"/>
      <c r="F101" s="131"/>
    </row>
    <row r="102" spans="1:8" s="86" customFormat="1" ht="75.599999999999994" customHeight="1" x14ac:dyDescent="0.25">
      <c r="A102" s="63" t="s">
        <v>64</v>
      </c>
      <c r="B102" s="13" t="s">
        <v>503</v>
      </c>
      <c r="C102" s="1" t="s">
        <v>94</v>
      </c>
      <c r="D102" s="4">
        <v>22</v>
      </c>
      <c r="E102" s="4"/>
      <c r="F102" s="4"/>
    </row>
    <row r="103" spans="1:8" s="86" customFormat="1" ht="5.65" customHeight="1" x14ac:dyDescent="0.25">
      <c r="A103" s="91"/>
      <c r="B103" s="24"/>
      <c r="C103" s="20"/>
      <c r="D103" s="20"/>
      <c r="E103" s="157"/>
      <c r="F103" s="157"/>
    </row>
    <row r="104" spans="1:8" s="14" customFormat="1" ht="5.65" customHeight="1" x14ac:dyDescent="0.25">
      <c r="A104" s="74"/>
      <c r="B104" s="11"/>
      <c r="C104" s="12"/>
      <c r="D104" s="12"/>
      <c r="E104" s="131"/>
      <c r="F104" s="131"/>
    </row>
    <row r="105" spans="1:8" s="86" customFormat="1" ht="45" x14ac:dyDescent="0.25">
      <c r="A105" s="63" t="s">
        <v>67</v>
      </c>
      <c r="B105" s="13" t="s">
        <v>108</v>
      </c>
      <c r="C105" s="1" t="s">
        <v>94</v>
      </c>
      <c r="D105" s="4">
        <v>38</v>
      </c>
      <c r="E105" s="4"/>
      <c r="F105" s="4"/>
      <c r="H105" s="94"/>
    </row>
    <row r="106" spans="1:8" s="86" customFormat="1" ht="5.65" customHeight="1" x14ac:dyDescent="0.25">
      <c r="A106" s="91"/>
      <c r="B106" s="24"/>
      <c r="C106" s="20"/>
      <c r="D106" s="20"/>
      <c r="E106" s="157"/>
      <c r="F106" s="157"/>
    </row>
    <row r="107" spans="1:8" s="14" customFormat="1" ht="5.65" customHeight="1" x14ac:dyDescent="0.25">
      <c r="A107" s="74"/>
      <c r="B107" s="11"/>
      <c r="C107" s="12"/>
      <c r="D107" s="12"/>
      <c r="E107" s="131"/>
      <c r="F107" s="131"/>
    </row>
    <row r="108" spans="1:8" s="14" customFormat="1" ht="33" customHeight="1" x14ac:dyDescent="0.25">
      <c r="A108" s="63" t="s">
        <v>69</v>
      </c>
      <c r="B108" s="95" t="s">
        <v>352</v>
      </c>
      <c r="C108" s="1" t="s">
        <v>74</v>
      </c>
      <c r="D108" s="4">
        <v>92</v>
      </c>
      <c r="E108" s="4"/>
      <c r="F108" s="4"/>
    </row>
    <row r="109" spans="1:8" s="86" customFormat="1" ht="5.65" customHeight="1" x14ac:dyDescent="0.25">
      <c r="A109" s="91"/>
      <c r="B109" s="24"/>
      <c r="C109" s="20"/>
      <c r="D109" s="20"/>
      <c r="E109" s="157"/>
      <c r="F109" s="157"/>
    </row>
    <row r="110" spans="1:8" s="14" customFormat="1" ht="5.65" customHeight="1" x14ac:dyDescent="0.25">
      <c r="A110" s="74"/>
      <c r="B110" s="11"/>
      <c r="C110" s="12"/>
      <c r="D110" s="12"/>
      <c r="E110" s="131"/>
      <c r="F110" s="131"/>
    </row>
    <row r="111" spans="1:8" s="14" customFormat="1" ht="30" x14ac:dyDescent="0.25">
      <c r="A111" s="63" t="s">
        <v>71</v>
      </c>
      <c r="B111" s="95" t="s">
        <v>133</v>
      </c>
      <c r="C111" s="1" t="s">
        <v>74</v>
      </c>
      <c r="D111" s="4">
        <v>385</v>
      </c>
      <c r="E111" s="4"/>
      <c r="F111" s="4"/>
    </row>
    <row r="112" spans="1:8" s="86" customFormat="1" ht="5.65" customHeight="1" x14ac:dyDescent="0.25">
      <c r="A112" s="91"/>
      <c r="B112" s="24"/>
      <c r="C112" s="20"/>
      <c r="D112" s="20"/>
      <c r="E112" s="157"/>
      <c r="F112" s="157"/>
    </row>
    <row r="113" spans="1:6" s="14" customFormat="1" ht="5.65" customHeight="1" x14ac:dyDescent="0.25">
      <c r="A113" s="74"/>
      <c r="B113" s="11"/>
      <c r="C113" s="12"/>
      <c r="D113" s="12"/>
      <c r="E113" s="131"/>
      <c r="F113" s="131"/>
    </row>
    <row r="114" spans="1:6" s="14" customFormat="1" ht="30" x14ac:dyDescent="0.25">
      <c r="A114" s="63" t="s">
        <v>72</v>
      </c>
      <c r="B114" s="95" t="s">
        <v>732</v>
      </c>
      <c r="C114" s="1" t="s">
        <v>74</v>
      </c>
      <c r="D114" s="4">
        <v>92</v>
      </c>
      <c r="E114" s="4"/>
      <c r="F114" s="4"/>
    </row>
    <row r="115" spans="1:6" s="86" customFormat="1" ht="5.65" customHeight="1" x14ac:dyDescent="0.25">
      <c r="A115" s="91"/>
      <c r="B115" s="24"/>
      <c r="C115" s="20"/>
      <c r="D115" s="20"/>
      <c r="E115" s="157"/>
      <c r="F115" s="157"/>
    </row>
    <row r="116" spans="1:6" s="14" customFormat="1" ht="5.65" customHeight="1" x14ac:dyDescent="0.25">
      <c r="A116" s="74"/>
      <c r="B116" s="11"/>
      <c r="C116" s="12"/>
      <c r="D116" s="12"/>
      <c r="E116" s="131"/>
      <c r="F116" s="131"/>
    </row>
    <row r="117" spans="1:6" s="86" customFormat="1" x14ac:dyDescent="0.25">
      <c r="A117" s="63" t="s">
        <v>75</v>
      </c>
      <c r="B117" s="13" t="s">
        <v>88</v>
      </c>
      <c r="C117" s="1" t="s">
        <v>89</v>
      </c>
      <c r="D117" s="22">
        <v>0.1</v>
      </c>
      <c r="E117" s="4"/>
      <c r="F117" s="4"/>
    </row>
    <row r="118" spans="1:6" s="86" customFormat="1" ht="5.65" customHeight="1" x14ac:dyDescent="0.25">
      <c r="A118" s="91"/>
      <c r="B118" s="24"/>
      <c r="C118" s="20"/>
      <c r="D118" s="20"/>
      <c r="E118" s="157"/>
      <c r="F118" s="157" t="str">
        <f>IF(D118&gt;0,ROUND((E118*D118),2),"")</f>
        <v/>
      </c>
    </row>
    <row r="119" spans="1:6" s="14" customFormat="1" ht="5.65" customHeight="1" x14ac:dyDescent="0.25">
      <c r="A119" s="74"/>
      <c r="B119" s="11"/>
      <c r="C119" s="12"/>
      <c r="D119" s="12"/>
      <c r="E119" s="131"/>
      <c r="F119" s="131"/>
    </row>
    <row r="120" spans="1:6" s="86" customFormat="1" ht="18" customHeight="1" x14ac:dyDescent="0.25">
      <c r="A120" s="92"/>
      <c r="B120" s="96" t="s">
        <v>135</v>
      </c>
      <c r="C120" s="61"/>
      <c r="D120" s="61"/>
      <c r="E120" s="214"/>
      <c r="F120" s="215"/>
    </row>
    <row r="121" spans="1:6" s="86" customFormat="1" x14ac:dyDescent="0.25">
      <c r="A121" s="63"/>
      <c r="B121" s="90"/>
      <c r="C121" s="1"/>
      <c r="D121" s="4"/>
      <c r="E121" s="4"/>
      <c r="F121" s="4"/>
    </row>
    <row r="122" spans="1:6" s="86" customFormat="1" x14ac:dyDescent="0.25">
      <c r="A122" s="63"/>
      <c r="B122" s="90"/>
      <c r="C122" s="1"/>
      <c r="D122" s="4"/>
      <c r="E122" s="4"/>
      <c r="F122" s="4"/>
    </row>
    <row r="123" spans="1:6" x14ac:dyDescent="0.25">
      <c r="A123" s="71" t="s">
        <v>22</v>
      </c>
      <c r="B123" s="72" t="s">
        <v>340</v>
      </c>
      <c r="C123" s="2"/>
      <c r="D123" s="2"/>
      <c r="E123" s="129"/>
      <c r="F123" s="73"/>
    </row>
    <row r="124" spans="1:6" s="86" customFormat="1" ht="5.65" customHeight="1" x14ac:dyDescent="0.25">
      <c r="A124" s="91"/>
      <c r="B124" s="24"/>
      <c r="C124" s="20"/>
      <c r="D124" s="20"/>
      <c r="E124" s="157"/>
      <c r="F124" s="157"/>
    </row>
    <row r="125" spans="1:6" s="14" customFormat="1" ht="5.65" customHeight="1" x14ac:dyDescent="0.25">
      <c r="A125" s="74"/>
      <c r="B125" s="11"/>
      <c r="C125" s="12"/>
      <c r="D125" s="12"/>
      <c r="E125" s="131"/>
      <c r="F125" s="131"/>
    </row>
    <row r="126" spans="1:6" s="86" customFormat="1" ht="30" x14ac:dyDescent="0.25">
      <c r="A126" s="63" t="s">
        <v>3</v>
      </c>
      <c r="B126" s="97" t="s">
        <v>502</v>
      </c>
      <c r="C126" s="1" t="s">
        <v>74</v>
      </c>
      <c r="D126" s="4">
        <v>2</v>
      </c>
      <c r="E126" s="4"/>
      <c r="F126" s="4"/>
    </row>
    <row r="127" spans="1:6" s="86" customFormat="1" x14ac:dyDescent="0.25">
      <c r="A127" s="63"/>
      <c r="B127" s="97"/>
      <c r="C127" s="1"/>
      <c r="D127" s="4"/>
      <c r="E127" s="4"/>
      <c r="F127" s="4"/>
    </row>
    <row r="128" spans="1:6" s="86" customFormat="1" ht="30" x14ac:dyDescent="0.25">
      <c r="A128" s="63" t="s">
        <v>4</v>
      </c>
      <c r="B128" s="97" t="s">
        <v>501</v>
      </c>
      <c r="C128" s="1" t="s">
        <v>74</v>
      </c>
      <c r="D128" s="4">
        <v>3.5</v>
      </c>
      <c r="E128" s="4"/>
      <c r="F128" s="4"/>
    </row>
    <row r="129" spans="1:6" s="86" customFormat="1" x14ac:dyDescent="0.25">
      <c r="A129" s="63"/>
      <c r="B129" s="97"/>
      <c r="C129" s="1"/>
      <c r="D129" s="4"/>
      <c r="E129" s="4"/>
      <c r="F129" s="4"/>
    </row>
    <row r="130" spans="1:6" s="86" customFormat="1" ht="30" x14ac:dyDescent="0.25">
      <c r="A130" s="63" t="s">
        <v>5</v>
      </c>
      <c r="B130" s="97" t="s">
        <v>500</v>
      </c>
      <c r="C130" s="1" t="s">
        <v>74</v>
      </c>
      <c r="D130" s="4">
        <v>16.8</v>
      </c>
      <c r="E130" s="4"/>
      <c r="F130" s="4"/>
    </row>
    <row r="131" spans="1:6" s="14" customFormat="1" ht="15" customHeight="1" x14ac:dyDescent="0.25">
      <c r="A131" s="74"/>
      <c r="B131" s="11"/>
      <c r="C131" s="12"/>
      <c r="D131" s="12"/>
      <c r="E131" s="131"/>
      <c r="F131" s="131"/>
    </row>
    <row r="132" spans="1:6" s="86" customFormat="1" ht="45" x14ac:dyDescent="0.25">
      <c r="A132" s="63" t="s">
        <v>6</v>
      </c>
      <c r="B132" s="13" t="s">
        <v>499</v>
      </c>
      <c r="C132" s="1" t="s">
        <v>74</v>
      </c>
      <c r="D132" s="4">
        <v>14.5</v>
      </c>
      <c r="E132" s="4"/>
      <c r="F132" s="4"/>
    </row>
    <row r="133" spans="1:6" s="86" customFormat="1" ht="13.5" customHeight="1" x14ac:dyDescent="0.25">
      <c r="A133" s="91"/>
      <c r="B133" s="24"/>
      <c r="C133" s="20"/>
      <c r="D133" s="20"/>
      <c r="E133" s="157"/>
      <c r="F133" s="157"/>
    </row>
    <row r="134" spans="1:6" s="86" customFormat="1" ht="45" x14ac:dyDescent="0.25">
      <c r="A134" s="63" t="s">
        <v>7</v>
      </c>
      <c r="B134" s="13" t="s">
        <v>498</v>
      </c>
      <c r="C134" s="1" t="s">
        <v>74</v>
      </c>
      <c r="D134" s="4">
        <v>128</v>
      </c>
      <c r="E134" s="131"/>
      <c r="F134" s="131"/>
    </row>
    <row r="135" spans="1:6" s="14" customFormat="1" ht="13.5" customHeight="1" x14ac:dyDescent="0.25">
      <c r="A135" s="74"/>
      <c r="B135" s="11"/>
      <c r="C135" s="12"/>
      <c r="D135" s="12"/>
      <c r="E135" s="131"/>
      <c r="F135" s="131"/>
    </row>
    <row r="136" spans="1:6" s="86" customFormat="1" ht="30" x14ac:dyDescent="0.25">
      <c r="A136" s="98" t="s">
        <v>8</v>
      </c>
      <c r="B136" s="97" t="s">
        <v>497</v>
      </c>
      <c r="C136" s="99" t="s">
        <v>74</v>
      </c>
      <c r="D136" s="21">
        <v>15</v>
      </c>
      <c r="E136" s="4"/>
      <c r="F136" s="4"/>
    </row>
    <row r="137" spans="1:6" s="86" customFormat="1" ht="12" customHeight="1" x14ac:dyDescent="0.25">
      <c r="A137" s="91"/>
      <c r="B137" s="24"/>
      <c r="C137" s="20"/>
      <c r="D137" s="20"/>
      <c r="E137" s="157"/>
      <c r="F137" s="157"/>
    </row>
    <row r="138" spans="1:6" s="100" customFormat="1" ht="45" x14ac:dyDescent="0.25">
      <c r="A138" s="98" t="s">
        <v>10</v>
      </c>
      <c r="B138" s="13" t="s">
        <v>496</v>
      </c>
      <c r="C138" s="99" t="s">
        <v>74</v>
      </c>
      <c r="D138" s="21">
        <v>12.8</v>
      </c>
      <c r="E138" s="21"/>
      <c r="F138" s="21"/>
    </row>
    <row r="139" spans="1:6" s="14" customFormat="1" ht="15" customHeight="1" x14ac:dyDescent="0.25">
      <c r="A139" s="74"/>
      <c r="B139" s="11"/>
      <c r="C139" s="12"/>
      <c r="D139" s="12"/>
      <c r="E139" s="131"/>
      <c r="F139" s="131"/>
    </row>
    <row r="140" spans="1:6" s="14" customFormat="1" x14ac:dyDescent="0.25">
      <c r="A140" s="63" t="s">
        <v>365</v>
      </c>
      <c r="B140" s="13" t="s">
        <v>88</v>
      </c>
      <c r="C140" s="1" t="s">
        <v>89</v>
      </c>
      <c r="D140" s="22">
        <v>0.1</v>
      </c>
      <c r="E140" s="131"/>
      <c r="F140" s="131"/>
    </row>
    <row r="141" spans="1:6" s="86" customFormat="1" ht="5.65" customHeight="1" x14ac:dyDescent="0.25">
      <c r="A141" s="91"/>
      <c r="B141" s="24"/>
      <c r="C141" s="20"/>
      <c r="D141" s="20"/>
      <c r="E141" s="157"/>
      <c r="F141" s="157"/>
    </row>
    <row r="142" spans="1:6" s="14" customFormat="1" ht="5.65" customHeight="1" x14ac:dyDescent="0.25">
      <c r="A142" s="74"/>
      <c r="B142" s="11"/>
      <c r="C142" s="12"/>
      <c r="D142" s="12"/>
      <c r="E142" s="131"/>
      <c r="F142" s="131"/>
    </row>
    <row r="143" spans="1:6" s="86" customFormat="1" ht="16.5" customHeight="1" x14ac:dyDescent="0.25">
      <c r="A143" s="92"/>
      <c r="B143" s="23" t="s">
        <v>495</v>
      </c>
      <c r="C143" s="23"/>
      <c r="D143" s="23"/>
      <c r="E143" s="193"/>
      <c r="F143" s="194"/>
    </row>
    <row r="144" spans="1:6" s="86" customFormat="1" x14ac:dyDescent="0.25">
      <c r="A144" s="63"/>
      <c r="B144" s="90"/>
      <c r="C144" s="1"/>
      <c r="D144" s="4"/>
      <c r="E144" s="4"/>
      <c r="F144" s="4"/>
    </row>
    <row r="145" spans="1:6" s="86" customFormat="1" x14ac:dyDescent="0.25">
      <c r="A145" s="63"/>
      <c r="B145" s="90"/>
      <c r="C145" s="1"/>
      <c r="D145" s="4"/>
      <c r="E145" s="4"/>
      <c r="F145" s="4"/>
    </row>
    <row r="146" spans="1:6" x14ac:dyDescent="0.25">
      <c r="A146" s="71" t="s">
        <v>24</v>
      </c>
      <c r="B146" s="72" t="s">
        <v>341</v>
      </c>
      <c r="C146" s="2"/>
      <c r="D146" s="2"/>
      <c r="E146" s="129"/>
      <c r="F146" s="73"/>
    </row>
    <row r="147" spans="1:6" s="86" customFormat="1" ht="5.65" customHeight="1" x14ac:dyDescent="0.25">
      <c r="A147" s="91"/>
      <c r="B147" s="24"/>
      <c r="C147" s="20"/>
      <c r="D147" s="20"/>
      <c r="E147" s="157"/>
      <c r="F147" s="157"/>
    </row>
    <row r="148" spans="1:6" s="14" customFormat="1" ht="5.65" customHeight="1" x14ac:dyDescent="0.25">
      <c r="A148" s="74"/>
      <c r="B148" s="11"/>
      <c r="C148" s="12"/>
      <c r="D148" s="12"/>
      <c r="E148" s="131"/>
      <c r="F148" s="131"/>
    </row>
    <row r="149" spans="1:6" s="86" customFormat="1" ht="45" x14ac:dyDescent="0.25">
      <c r="A149" s="63" t="s">
        <v>3</v>
      </c>
      <c r="B149" s="13" t="s">
        <v>494</v>
      </c>
      <c r="C149" s="1" t="s">
        <v>94</v>
      </c>
      <c r="D149" s="4">
        <f>3+2.3</f>
        <v>5.3</v>
      </c>
      <c r="E149" s="4"/>
      <c r="F149" s="4"/>
    </row>
    <row r="150" spans="1:6" s="86" customFormat="1" ht="13.5" customHeight="1" x14ac:dyDescent="0.25">
      <c r="A150" s="91"/>
      <c r="B150" s="24"/>
      <c r="C150" s="20"/>
      <c r="D150" s="20"/>
      <c r="E150" s="157"/>
      <c r="F150" s="157"/>
    </row>
    <row r="151" spans="1:6" s="86" customFormat="1" ht="80.25" customHeight="1" x14ac:dyDescent="0.25">
      <c r="A151" s="63" t="s">
        <v>4</v>
      </c>
      <c r="B151" s="13" t="s">
        <v>493</v>
      </c>
      <c r="C151" s="1" t="s">
        <v>94</v>
      </c>
      <c r="D151" s="4">
        <v>26.2</v>
      </c>
      <c r="E151" s="4"/>
      <c r="F151" s="4"/>
    </row>
    <row r="152" spans="1:6" s="86" customFormat="1" ht="13.5" customHeight="1" x14ac:dyDescent="0.25">
      <c r="A152" s="91"/>
      <c r="B152" s="24"/>
      <c r="C152" s="20"/>
      <c r="D152" s="20"/>
      <c r="E152" s="157"/>
      <c r="F152" s="157" t="str">
        <f>IF(D152&gt;0,ROUND((E152*D152),2),"")</f>
        <v/>
      </c>
    </row>
    <row r="153" spans="1:6" s="14" customFormat="1" ht="5.65" customHeight="1" x14ac:dyDescent="0.25">
      <c r="A153" s="74"/>
      <c r="B153" s="11"/>
      <c r="C153" s="12"/>
      <c r="D153" s="12"/>
      <c r="E153" s="131"/>
      <c r="F153" s="131" t="str">
        <f>IF(D153&gt;0,ROUND((E153*D153),2),"")</f>
        <v/>
      </c>
    </row>
    <row r="154" spans="1:6" s="86" customFormat="1" ht="80.25" customHeight="1" x14ac:dyDescent="0.25">
      <c r="A154" s="63" t="s">
        <v>5</v>
      </c>
      <c r="B154" s="13" t="s">
        <v>492</v>
      </c>
      <c r="C154" s="1" t="s">
        <v>94</v>
      </c>
      <c r="D154" s="4">
        <v>2.5</v>
      </c>
      <c r="E154" s="4"/>
      <c r="F154" s="4"/>
    </row>
    <row r="155" spans="1:6" s="86" customFormat="1" ht="15" customHeight="1" x14ac:dyDescent="0.25">
      <c r="A155" s="63"/>
      <c r="B155" s="13"/>
      <c r="C155" s="1"/>
      <c r="D155" s="4"/>
      <c r="E155" s="4"/>
      <c r="F155" s="4"/>
    </row>
    <row r="156" spans="1:6" s="86" customFormat="1" ht="80.25" customHeight="1" x14ac:dyDescent="0.25">
      <c r="A156" s="63" t="s">
        <v>6</v>
      </c>
      <c r="B156" s="13" t="s">
        <v>491</v>
      </c>
      <c r="C156" s="1" t="s">
        <v>94</v>
      </c>
      <c r="D156" s="4">
        <v>2.9</v>
      </c>
      <c r="E156" s="4"/>
      <c r="F156" s="4"/>
    </row>
    <row r="157" spans="1:6" s="86" customFormat="1" ht="16.5" customHeight="1" x14ac:dyDescent="0.25">
      <c r="A157" s="91"/>
      <c r="B157" s="24"/>
      <c r="C157" s="20"/>
      <c r="D157" s="20"/>
      <c r="E157" s="157"/>
      <c r="F157" s="157"/>
    </row>
    <row r="158" spans="1:6" s="86" customFormat="1" ht="49.5" customHeight="1" x14ac:dyDescent="0.25">
      <c r="A158" s="63" t="s">
        <v>7</v>
      </c>
      <c r="B158" s="37" t="s">
        <v>361</v>
      </c>
      <c r="C158" s="1" t="s">
        <v>362</v>
      </c>
      <c r="D158" s="4">
        <f>840+657</f>
        <v>1497</v>
      </c>
      <c r="E158" s="4"/>
      <c r="F158" s="4"/>
    </row>
    <row r="159" spans="1:6" s="86" customFormat="1" ht="15.75" customHeight="1" x14ac:dyDescent="0.25">
      <c r="A159" s="63"/>
      <c r="B159" s="13"/>
      <c r="C159" s="1"/>
      <c r="D159" s="4"/>
      <c r="E159" s="4"/>
      <c r="F159" s="4"/>
    </row>
    <row r="160" spans="1:6" s="86" customFormat="1" ht="45.75" customHeight="1" x14ac:dyDescent="0.25">
      <c r="A160" s="63" t="s">
        <v>8</v>
      </c>
      <c r="B160" s="37" t="s">
        <v>363</v>
      </c>
      <c r="C160" s="1" t="s">
        <v>362</v>
      </c>
      <c r="D160" s="4">
        <f>150+145</f>
        <v>295</v>
      </c>
      <c r="E160" s="4"/>
      <c r="F160" s="4"/>
    </row>
    <row r="161" spans="1:6" s="86" customFormat="1" ht="15" customHeight="1" x14ac:dyDescent="0.25">
      <c r="A161" s="91"/>
      <c r="B161" s="75"/>
      <c r="C161" s="20"/>
      <c r="D161" s="20"/>
      <c r="E161" s="157"/>
      <c r="F161" s="157"/>
    </row>
    <row r="162" spans="1:6" s="86" customFormat="1" ht="34.5" customHeight="1" x14ac:dyDescent="0.25">
      <c r="A162" s="74" t="s">
        <v>10</v>
      </c>
      <c r="B162" s="38" t="s">
        <v>712</v>
      </c>
      <c r="C162" s="1" t="s">
        <v>362</v>
      </c>
      <c r="D162" s="4">
        <f>290+1240</f>
        <v>1530</v>
      </c>
      <c r="E162" s="131"/>
      <c r="F162" s="131"/>
    </row>
    <row r="163" spans="1:6" s="14" customFormat="1" ht="20.25" customHeight="1" x14ac:dyDescent="0.25">
      <c r="A163" s="74"/>
      <c r="B163" s="11"/>
      <c r="C163" s="12"/>
      <c r="D163" s="12"/>
      <c r="E163" s="131"/>
      <c r="F163" s="131"/>
    </row>
    <row r="164" spans="1:6" s="86" customFormat="1" ht="75" x14ac:dyDescent="0.25">
      <c r="A164" s="63" t="s">
        <v>365</v>
      </c>
      <c r="B164" s="13" t="s">
        <v>364</v>
      </c>
      <c r="C164" s="1" t="s">
        <v>53</v>
      </c>
      <c r="D164" s="4">
        <v>4</v>
      </c>
      <c r="E164" s="4"/>
      <c r="F164" s="4"/>
    </row>
    <row r="165" spans="1:6" s="86" customFormat="1" ht="5.65" customHeight="1" x14ac:dyDescent="0.25">
      <c r="A165" s="91"/>
      <c r="B165" s="24"/>
      <c r="C165" s="20"/>
      <c r="D165" s="20"/>
      <c r="E165" s="157"/>
      <c r="F165" s="157"/>
    </row>
    <row r="166" spans="1:6" s="14" customFormat="1" ht="5.65" customHeight="1" x14ac:dyDescent="0.25">
      <c r="A166" s="74"/>
      <c r="B166" s="11"/>
      <c r="C166" s="12"/>
      <c r="D166" s="12"/>
      <c r="E166" s="131"/>
      <c r="F166" s="131"/>
    </row>
    <row r="167" spans="1:6" s="14" customFormat="1" x14ac:dyDescent="0.25">
      <c r="A167" s="63" t="s">
        <v>456</v>
      </c>
      <c r="B167" s="13" t="s">
        <v>88</v>
      </c>
      <c r="C167" s="1" t="s">
        <v>89</v>
      </c>
      <c r="D167" s="22">
        <v>0.1</v>
      </c>
      <c r="E167" s="131"/>
      <c r="F167" s="131"/>
    </row>
    <row r="168" spans="1:6" s="86" customFormat="1" ht="5.65" customHeight="1" x14ac:dyDescent="0.25">
      <c r="A168" s="91"/>
      <c r="B168" s="24"/>
      <c r="C168" s="20"/>
      <c r="D168" s="20"/>
      <c r="E168" s="157"/>
      <c r="F168" s="157"/>
    </row>
    <row r="169" spans="1:6" s="14" customFormat="1" ht="5.65" customHeight="1" x14ac:dyDescent="0.25">
      <c r="A169" s="74"/>
      <c r="B169" s="11"/>
      <c r="C169" s="12"/>
      <c r="D169" s="12"/>
      <c r="E169" s="131"/>
      <c r="F169" s="131"/>
    </row>
    <row r="170" spans="1:6" s="86" customFormat="1" ht="15" customHeight="1" x14ac:dyDescent="0.25">
      <c r="A170" s="92"/>
      <c r="B170" s="23" t="s">
        <v>366</v>
      </c>
      <c r="C170" s="23"/>
      <c r="D170" s="23"/>
      <c r="E170" s="193"/>
      <c r="F170" s="194"/>
    </row>
    <row r="171" spans="1:6" s="86" customFormat="1" x14ac:dyDescent="0.25">
      <c r="A171" s="63"/>
      <c r="B171" s="90"/>
      <c r="C171" s="1"/>
      <c r="D171" s="4"/>
      <c r="E171" s="4"/>
      <c r="F171" s="4"/>
    </row>
    <row r="172" spans="1:6" s="86" customFormat="1" x14ac:dyDescent="0.25">
      <c r="A172" s="63"/>
      <c r="B172" s="90"/>
      <c r="C172" s="1"/>
      <c r="D172" s="4"/>
      <c r="E172" s="4"/>
      <c r="F172" s="4"/>
    </row>
    <row r="173" spans="1:6" x14ac:dyDescent="0.25">
      <c r="A173" s="71" t="s">
        <v>26</v>
      </c>
      <c r="B173" s="72" t="s">
        <v>342</v>
      </c>
      <c r="C173" s="2"/>
      <c r="D173" s="2"/>
      <c r="E173" s="129"/>
      <c r="F173" s="73"/>
    </row>
    <row r="174" spans="1:6" s="86" customFormat="1" ht="5.65" customHeight="1" x14ac:dyDescent="0.25">
      <c r="A174" s="91"/>
      <c r="B174" s="24"/>
      <c r="C174" s="20"/>
      <c r="D174" s="20"/>
      <c r="E174" s="157"/>
      <c r="F174" s="157"/>
    </row>
    <row r="175" spans="1:6" s="14" customFormat="1" ht="5.65" customHeight="1" x14ac:dyDescent="0.25">
      <c r="A175" s="74"/>
      <c r="B175" s="11"/>
      <c r="C175" s="12"/>
      <c r="D175" s="12"/>
      <c r="E175" s="131"/>
      <c r="F175" s="131"/>
    </row>
    <row r="176" spans="1:6" s="86" customFormat="1" ht="75" x14ac:dyDescent="0.25">
      <c r="A176" s="63" t="s">
        <v>92</v>
      </c>
      <c r="B176" s="13" t="s">
        <v>369</v>
      </c>
      <c r="C176" s="1" t="s">
        <v>74</v>
      </c>
      <c r="D176" s="4">
        <v>21</v>
      </c>
      <c r="E176" s="4"/>
      <c r="F176" s="4"/>
    </row>
    <row r="177" spans="1:6" s="14" customFormat="1" ht="15" customHeight="1" x14ac:dyDescent="0.25">
      <c r="A177" s="74"/>
      <c r="B177" s="11"/>
      <c r="C177" s="12"/>
      <c r="D177" s="12"/>
      <c r="E177" s="131"/>
      <c r="F177" s="131"/>
    </row>
    <row r="178" spans="1:6" s="14" customFormat="1" ht="63" customHeight="1" x14ac:dyDescent="0.25">
      <c r="A178" s="63" t="s">
        <v>49</v>
      </c>
      <c r="B178" s="13" t="s">
        <v>370</v>
      </c>
      <c r="C178" s="1" t="s">
        <v>74</v>
      </c>
      <c r="D178" s="4">
        <v>16</v>
      </c>
      <c r="E178" s="4"/>
      <c r="F178" s="4"/>
    </row>
    <row r="179" spans="1:6" s="14" customFormat="1" ht="14.25" customHeight="1" x14ac:dyDescent="0.25">
      <c r="A179" s="63"/>
      <c r="B179" s="13"/>
      <c r="C179" s="1"/>
      <c r="D179" s="4"/>
      <c r="E179" s="4"/>
      <c r="F179" s="4"/>
    </row>
    <row r="180" spans="1:6" s="86" customFormat="1" ht="168" customHeight="1" x14ac:dyDescent="0.25">
      <c r="A180" s="91" t="s">
        <v>5</v>
      </c>
      <c r="B180" s="39" t="s">
        <v>371</v>
      </c>
      <c r="C180" s="12" t="s">
        <v>77</v>
      </c>
      <c r="D180" s="12">
        <v>8</v>
      </c>
      <c r="E180" s="157"/>
      <c r="F180" s="157"/>
    </row>
    <row r="181" spans="1:6" s="86" customFormat="1" ht="12.75" customHeight="1" x14ac:dyDescent="0.25">
      <c r="A181" s="74"/>
      <c r="B181" s="40"/>
      <c r="C181" s="12"/>
      <c r="D181" s="12"/>
      <c r="E181" s="131"/>
      <c r="F181" s="131"/>
    </row>
    <row r="182" spans="1:6" s="86" customFormat="1" ht="60" x14ac:dyDescent="0.25">
      <c r="A182" s="63" t="s">
        <v>6</v>
      </c>
      <c r="B182" s="13" t="s">
        <v>372</v>
      </c>
      <c r="C182" s="1" t="s">
        <v>74</v>
      </c>
      <c r="D182" s="4">
        <v>15.5</v>
      </c>
      <c r="E182" s="4"/>
      <c r="F182" s="4"/>
    </row>
    <row r="183" spans="1:6" s="86" customFormat="1" ht="13.5" customHeight="1" x14ac:dyDescent="0.25">
      <c r="A183" s="91"/>
      <c r="B183" s="24"/>
      <c r="C183" s="20"/>
      <c r="D183" s="20"/>
      <c r="E183" s="157"/>
      <c r="F183" s="157"/>
    </row>
    <row r="184" spans="1:6" s="14" customFormat="1" ht="49.5" customHeight="1" x14ac:dyDescent="0.25">
      <c r="A184" s="63" t="s">
        <v>7</v>
      </c>
      <c r="B184" s="13" t="s">
        <v>373</v>
      </c>
      <c r="C184" s="1" t="s">
        <v>74</v>
      </c>
      <c r="D184" s="4">
        <v>15.5</v>
      </c>
      <c r="E184" s="131"/>
      <c r="F184" s="131"/>
    </row>
    <row r="185" spans="1:6" s="14" customFormat="1" ht="18.75" customHeight="1" x14ac:dyDescent="0.25">
      <c r="A185" s="63"/>
      <c r="B185" s="13"/>
      <c r="C185" s="1"/>
      <c r="D185" s="4"/>
      <c r="E185" s="131"/>
      <c r="F185" s="131"/>
    </row>
    <row r="186" spans="1:6" s="14" customFormat="1" ht="60" x14ac:dyDescent="0.25">
      <c r="A186" s="63" t="s">
        <v>8</v>
      </c>
      <c r="B186" s="13" t="s">
        <v>490</v>
      </c>
      <c r="C186" s="1" t="s">
        <v>94</v>
      </c>
      <c r="D186" s="4">
        <v>5.2</v>
      </c>
      <c r="E186" s="4"/>
      <c r="F186" s="4"/>
    </row>
    <row r="187" spans="1:6" s="86" customFormat="1" ht="5.65" customHeight="1" x14ac:dyDescent="0.25">
      <c r="A187" s="91"/>
      <c r="B187" s="24"/>
      <c r="C187" s="20"/>
      <c r="D187" s="20"/>
      <c r="E187" s="157"/>
      <c r="F187" s="157"/>
    </row>
    <row r="188" spans="1:6" s="14" customFormat="1" ht="5.65" customHeight="1" x14ac:dyDescent="0.25">
      <c r="A188" s="74"/>
      <c r="B188" s="11"/>
      <c r="C188" s="12"/>
      <c r="D188" s="12"/>
      <c r="E188" s="131"/>
      <c r="F188" s="131"/>
    </row>
    <row r="189" spans="1:6" s="86" customFormat="1" ht="75" x14ac:dyDescent="0.25">
      <c r="A189" s="63" t="s">
        <v>10</v>
      </c>
      <c r="B189" s="13" t="s">
        <v>489</v>
      </c>
      <c r="C189" s="1" t="s">
        <v>74</v>
      </c>
      <c r="D189" s="4">
        <f>25.96+10</f>
        <v>35.96</v>
      </c>
      <c r="E189" s="4"/>
      <c r="F189" s="4"/>
    </row>
    <row r="190" spans="1:6" s="86" customFormat="1" ht="5.65" customHeight="1" x14ac:dyDescent="0.25">
      <c r="A190" s="91"/>
      <c r="B190" s="24"/>
      <c r="C190" s="20"/>
      <c r="D190" s="20"/>
      <c r="E190" s="157"/>
      <c r="F190" s="157"/>
    </row>
    <row r="191" spans="1:6" s="14" customFormat="1" ht="5.65" customHeight="1" x14ac:dyDescent="0.25">
      <c r="A191" s="74"/>
      <c r="B191" s="11"/>
      <c r="C191" s="12"/>
      <c r="D191" s="12"/>
      <c r="E191" s="131"/>
      <c r="F191" s="131"/>
    </row>
    <row r="192" spans="1:6" s="14" customFormat="1" ht="93" customHeight="1" x14ac:dyDescent="0.25">
      <c r="A192" s="63" t="s">
        <v>365</v>
      </c>
      <c r="B192" s="13" t="s">
        <v>488</v>
      </c>
      <c r="C192" s="1" t="s">
        <v>53</v>
      </c>
      <c r="D192" s="4">
        <v>1</v>
      </c>
      <c r="E192" s="4"/>
      <c r="F192" s="4"/>
    </row>
    <row r="193" spans="1:6" s="86" customFormat="1" ht="5.65" customHeight="1" x14ac:dyDescent="0.25">
      <c r="A193" s="91"/>
      <c r="B193" s="24"/>
      <c r="C193" s="20"/>
      <c r="D193" s="20"/>
      <c r="E193" s="157"/>
      <c r="F193" s="157"/>
    </row>
    <row r="194" spans="1:6" s="14" customFormat="1" x14ac:dyDescent="0.25">
      <c r="A194" s="74"/>
      <c r="C194" s="12"/>
      <c r="D194" s="12"/>
      <c r="E194" s="131"/>
      <c r="F194" s="131"/>
    </row>
    <row r="195" spans="1:6" s="86" customFormat="1" ht="120" x14ac:dyDescent="0.25">
      <c r="A195" s="63" t="s">
        <v>456</v>
      </c>
      <c r="B195" s="13" t="s">
        <v>767</v>
      </c>
      <c r="C195" s="1" t="s">
        <v>53</v>
      </c>
      <c r="D195" s="4">
        <v>1</v>
      </c>
      <c r="E195" s="4"/>
      <c r="F195" s="4"/>
    </row>
    <row r="196" spans="1:6" s="86" customFormat="1" ht="5.65" customHeight="1" x14ac:dyDescent="0.25">
      <c r="A196" s="91"/>
      <c r="B196" s="24"/>
      <c r="C196" s="20"/>
      <c r="D196" s="20"/>
      <c r="E196" s="157"/>
      <c r="F196" s="157"/>
    </row>
    <row r="197" spans="1:6" s="14" customFormat="1" ht="5.65" customHeight="1" x14ac:dyDescent="0.25">
      <c r="A197" s="74"/>
      <c r="B197" s="11"/>
      <c r="C197" s="12"/>
      <c r="D197" s="12"/>
      <c r="E197" s="131"/>
      <c r="F197" s="131"/>
    </row>
    <row r="198" spans="1:6" s="14" customFormat="1" ht="45" x14ac:dyDescent="0.25">
      <c r="A198" s="63" t="s">
        <v>454</v>
      </c>
      <c r="B198" s="13" t="s">
        <v>487</v>
      </c>
      <c r="C198" s="1" t="s">
        <v>74</v>
      </c>
      <c r="D198" s="4">
        <v>33.5</v>
      </c>
      <c r="E198" s="4"/>
      <c r="F198" s="4"/>
    </row>
    <row r="199" spans="1:6" s="86" customFormat="1" ht="5.65" customHeight="1" x14ac:dyDescent="0.25">
      <c r="A199" s="91"/>
      <c r="B199" s="24"/>
      <c r="C199" s="20"/>
      <c r="D199" s="20"/>
      <c r="E199" s="157"/>
      <c r="F199" s="157"/>
    </row>
    <row r="200" spans="1:6" s="14" customFormat="1" ht="5.65" customHeight="1" x14ac:dyDescent="0.25">
      <c r="A200" s="74"/>
      <c r="B200" s="11"/>
      <c r="C200" s="12"/>
      <c r="D200" s="12"/>
      <c r="E200" s="131"/>
      <c r="F200" s="131"/>
    </row>
    <row r="201" spans="1:6" s="14" customFormat="1" ht="150" x14ac:dyDescent="0.25">
      <c r="A201" s="63" t="s">
        <v>452</v>
      </c>
      <c r="B201" s="101" t="s">
        <v>589</v>
      </c>
      <c r="C201" s="1" t="s">
        <v>74</v>
      </c>
      <c r="D201" s="4">
        <v>33.5</v>
      </c>
      <c r="E201" s="4"/>
      <c r="F201" s="4"/>
    </row>
    <row r="202" spans="1:6" s="86" customFormat="1" ht="5.65" customHeight="1" x14ac:dyDescent="0.25">
      <c r="A202" s="91"/>
      <c r="B202" s="24"/>
      <c r="C202" s="20"/>
      <c r="D202" s="20"/>
      <c r="E202" s="157"/>
      <c r="F202" s="157"/>
    </row>
    <row r="203" spans="1:6" s="14" customFormat="1" ht="5.45" customHeight="1" x14ac:dyDescent="0.25">
      <c r="A203" s="74"/>
      <c r="B203" s="11"/>
      <c r="C203" s="12"/>
      <c r="D203" s="12"/>
      <c r="E203" s="131"/>
      <c r="F203" s="131"/>
    </row>
    <row r="204" spans="1:6" s="14" customFormat="1" ht="45" x14ac:dyDescent="0.25">
      <c r="A204" s="63" t="s">
        <v>451</v>
      </c>
      <c r="B204" s="13" t="s">
        <v>486</v>
      </c>
      <c r="C204" s="1" t="s">
        <v>74</v>
      </c>
      <c r="D204" s="4">
        <v>2.16</v>
      </c>
      <c r="E204" s="4"/>
      <c r="F204" s="4"/>
    </row>
    <row r="205" spans="1:6" s="86" customFormat="1" ht="5.65" customHeight="1" x14ac:dyDescent="0.25">
      <c r="A205" s="91"/>
      <c r="B205" s="24"/>
      <c r="C205" s="20"/>
      <c r="D205" s="20"/>
      <c r="E205" s="157"/>
      <c r="F205" s="157"/>
    </row>
    <row r="206" spans="1:6" s="14" customFormat="1" ht="5.45" customHeight="1" x14ac:dyDescent="0.25">
      <c r="A206" s="74"/>
      <c r="B206" s="11"/>
      <c r="C206" s="12"/>
      <c r="D206" s="12"/>
      <c r="E206" s="131"/>
      <c r="F206" s="131"/>
    </row>
    <row r="207" spans="1:6" s="14" customFormat="1" ht="30" x14ac:dyDescent="0.25">
      <c r="A207" s="63" t="s">
        <v>449</v>
      </c>
      <c r="B207" s="13" t="s">
        <v>485</v>
      </c>
      <c r="C207" s="1" t="s">
        <v>74</v>
      </c>
      <c r="D207" s="4">
        <v>15.2</v>
      </c>
      <c r="E207" s="4"/>
      <c r="F207" s="4"/>
    </row>
    <row r="208" spans="1:6" s="14" customFormat="1" x14ac:dyDescent="0.25">
      <c r="A208" s="63"/>
      <c r="B208" s="13"/>
      <c r="C208" s="1"/>
      <c r="D208" s="4"/>
      <c r="E208" s="4"/>
      <c r="F208" s="4"/>
    </row>
    <row r="209" spans="1:6" s="86" customFormat="1" ht="45" customHeight="1" x14ac:dyDescent="0.25">
      <c r="A209" s="91" t="s">
        <v>75</v>
      </c>
      <c r="B209" s="508" t="s">
        <v>777</v>
      </c>
      <c r="C209" s="509" t="s">
        <v>74</v>
      </c>
      <c r="D209" s="510">
        <v>16</v>
      </c>
      <c r="E209" s="157"/>
      <c r="F209" s="157"/>
    </row>
    <row r="210" spans="1:6" s="14" customFormat="1" ht="15.75" customHeight="1" x14ac:dyDescent="0.25">
      <c r="A210" s="74"/>
      <c r="B210" s="11"/>
      <c r="C210" s="12"/>
      <c r="D210" s="12"/>
      <c r="E210" s="131"/>
      <c r="F210" s="131"/>
    </row>
    <row r="211" spans="1:6" s="14" customFormat="1" x14ac:dyDescent="0.25">
      <c r="A211" s="63" t="s">
        <v>78</v>
      </c>
      <c r="B211" s="13" t="s">
        <v>88</v>
      </c>
      <c r="C211" s="1" t="s">
        <v>89</v>
      </c>
      <c r="D211" s="22">
        <v>0.1</v>
      </c>
      <c r="E211" s="131"/>
      <c r="F211" s="4"/>
    </row>
    <row r="212" spans="1:6" s="86" customFormat="1" ht="5.65" customHeight="1" x14ac:dyDescent="0.25">
      <c r="A212" s="91"/>
      <c r="B212" s="24"/>
      <c r="C212" s="20"/>
      <c r="D212" s="20"/>
      <c r="E212" s="157"/>
      <c r="F212" s="157"/>
    </row>
    <row r="213" spans="1:6" s="14" customFormat="1" ht="5.65" customHeight="1" x14ac:dyDescent="0.25">
      <c r="A213" s="74"/>
      <c r="B213" s="11"/>
      <c r="C213" s="12"/>
      <c r="D213" s="12"/>
      <c r="E213" s="131"/>
      <c r="F213" s="131"/>
    </row>
    <row r="214" spans="1:6" s="86" customFormat="1" ht="16.5" customHeight="1" x14ac:dyDescent="0.25">
      <c r="A214" s="92"/>
      <c r="B214" s="23" t="s">
        <v>374</v>
      </c>
      <c r="C214" s="23"/>
      <c r="D214" s="23"/>
      <c r="E214" s="193"/>
      <c r="F214" s="194"/>
    </row>
    <row r="215" spans="1:6" s="86" customFormat="1" x14ac:dyDescent="0.25">
      <c r="A215" s="63"/>
      <c r="B215" s="90"/>
      <c r="C215" s="1"/>
      <c r="D215" s="4"/>
      <c r="E215" s="4"/>
      <c r="F215" s="4"/>
    </row>
    <row r="216" spans="1:6" s="86" customFormat="1" x14ac:dyDescent="0.25">
      <c r="A216" s="63"/>
      <c r="B216" s="90"/>
      <c r="C216" s="1"/>
      <c r="D216" s="4"/>
      <c r="E216" s="4"/>
      <c r="F216" s="4"/>
    </row>
    <row r="217" spans="1:6" x14ac:dyDescent="0.25">
      <c r="A217" s="71" t="s">
        <v>28</v>
      </c>
      <c r="B217" s="72" t="s">
        <v>484</v>
      </c>
      <c r="C217" s="2"/>
      <c r="D217" s="2"/>
      <c r="E217" s="129"/>
      <c r="F217" s="73"/>
    </row>
    <row r="218" spans="1:6" s="86" customFormat="1" ht="12" customHeight="1" x14ac:dyDescent="0.25">
      <c r="A218" s="91"/>
      <c r="B218" s="24"/>
      <c r="C218" s="20"/>
      <c r="D218" s="20"/>
      <c r="E218" s="157"/>
      <c r="F218" s="157"/>
    </row>
    <row r="219" spans="1:6" s="86" customFormat="1" ht="12" customHeight="1" x14ac:dyDescent="0.25">
      <c r="A219" s="74"/>
      <c r="B219" s="75"/>
      <c r="C219" s="12"/>
      <c r="D219" s="12"/>
      <c r="E219" s="131"/>
      <c r="F219" s="131"/>
    </row>
    <row r="220" spans="1:6" s="86" customFormat="1" ht="180" x14ac:dyDescent="0.25">
      <c r="A220" s="74" t="s">
        <v>3</v>
      </c>
      <c r="B220" s="60" t="s">
        <v>483</v>
      </c>
      <c r="C220" s="12" t="s">
        <v>74</v>
      </c>
      <c r="D220" s="12">
        <v>33.5</v>
      </c>
      <c r="E220" s="131"/>
      <c r="F220" s="131"/>
    </row>
    <row r="221" spans="1:6" s="86" customFormat="1" x14ac:dyDescent="0.25">
      <c r="A221" s="74"/>
      <c r="B221" s="60"/>
      <c r="C221" s="12"/>
      <c r="D221" s="12"/>
      <c r="E221" s="131"/>
      <c r="F221" s="131"/>
    </row>
    <row r="222" spans="1:6" s="86" customFormat="1" ht="120" x14ac:dyDescent="0.25">
      <c r="A222" s="74" t="s">
        <v>4</v>
      </c>
      <c r="B222" s="59" t="s">
        <v>482</v>
      </c>
      <c r="C222" s="12" t="s">
        <v>74</v>
      </c>
      <c r="D222" s="12">
        <v>48</v>
      </c>
      <c r="E222" s="131"/>
      <c r="F222" s="131"/>
    </row>
    <row r="223" spans="1:6" s="86" customFormat="1" ht="12" customHeight="1" x14ac:dyDescent="0.25">
      <c r="A223" s="74"/>
      <c r="B223" s="75"/>
      <c r="C223" s="12"/>
      <c r="D223" s="12"/>
      <c r="E223" s="131"/>
      <c r="F223" s="131"/>
    </row>
    <row r="224" spans="1:6" s="86" customFormat="1" ht="75" x14ac:dyDescent="0.25">
      <c r="A224" s="74" t="s">
        <v>5</v>
      </c>
      <c r="B224" s="58" t="s">
        <v>481</v>
      </c>
      <c r="C224" s="45" t="s">
        <v>74</v>
      </c>
      <c r="D224" s="12">
        <v>38.799999999999997</v>
      </c>
      <c r="E224" s="131"/>
      <c r="F224" s="131"/>
    </row>
    <row r="225" spans="1:6" s="86" customFormat="1" ht="12" customHeight="1" x14ac:dyDescent="0.25">
      <c r="A225" s="74"/>
      <c r="B225" s="75"/>
      <c r="C225" s="12"/>
      <c r="D225" s="12"/>
      <c r="E225" s="131"/>
      <c r="F225" s="131"/>
    </row>
    <row r="226" spans="1:6" s="86" customFormat="1" ht="75" x14ac:dyDescent="0.25">
      <c r="A226" s="57" t="s">
        <v>6</v>
      </c>
      <c r="B226" s="50" t="s">
        <v>480</v>
      </c>
      <c r="C226" s="56" t="s">
        <v>74</v>
      </c>
      <c r="D226" s="12">
        <v>38.799999999999997</v>
      </c>
      <c r="E226" s="131"/>
      <c r="F226" s="131"/>
    </row>
    <row r="227" spans="1:6" s="86" customFormat="1" x14ac:dyDescent="0.25">
      <c r="A227" s="57"/>
      <c r="B227" s="50"/>
      <c r="C227" s="56"/>
      <c r="D227" s="12"/>
      <c r="E227" s="131"/>
      <c r="F227" s="131"/>
    </row>
    <row r="228" spans="1:6" s="86" customFormat="1" ht="76.5" customHeight="1" x14ac:dyDescent="0.25">
      <c r="A228" s="55" t="s">
        <v>7</v>
      </c>
      <c r="B228" s="38" t="s">
        <v>479</v>
      </c>
      <c r="C228" s="45" t="s">
        <v>74</v>
      </c>
      <c r="D228" s="12">
        <v>38.799999999999997</v>
      </c>
      <c r="E228" s="131"/>
      <c r="F228" s="131"/>
    </row>
    <row r="229" spans="1:6" s="86" customFormat="1" ht="13.5" customHeight="1" x14ac:dyDescent="0.25">
      <c r="A229" s="55"/>
      <c r="B229" s="38"/>
      <c r="C229" s="45"/>
      <c r="D229" s="12"/>
      <c r="E229" s="131"/>
      <c r="F229" s="131"/>
    </row>
    <row r="230" spans="1:6" s="86" customFormat="1" ht="63" customHeight="1" x14ac:dyDescent="0.25">
      <c r="A230" s="55" t="s">
        <v>8</v>
      </c>
      <c r="B230" s="38" t="s">
        <v>478</v>
      </c>
      <c r="C230" s="45" t="s">
        <v>74</v>
      </c>
      <c r="D230" s="12">
        <v>38.799999999999997</v>
      </c>
      <c r="E230" s="131"/>
      <c r="F230" s="131"/>
    </row>
    <row r="231" spans="1:6" s="86" customFormat="1" ht="12" customHeight="1" x14ac:dyDescent="0.25">
      <c r="A231" s="74"/>
      <c r="B231" s="75"/>
      <c r="C231" s="12"/>
      <c r="D231" s="12"/>
      <c r="E231" s="131"/>
      <c r="F231" s="131"/>
    </row>
    <row r="232" spans="1:6" s="86" customFormat="1" ht="60" x14ac:dyDescent="0.25">
      <c r="A232" s="74" t="s">
        <v>10</v>
      </c>
      <c r="B232" s="39" t="s">
        <v>477</v>
      </c>
      <c r="C232" s="45" t="s">
        <v>74</v>
      </c>
      <c r="D232" s="4">
        <v>38.799999999999997</v>
      </c>
      <c r="E232" s="131"/>
      <c r="F232" s="131"/>
    </row>
    <row r="233" spans="1:6" s="86" customFormat="1" x14ac:dyDescent="0.25">
      <c r="A233" s="74"/>
      <c r="B233" s="39"/>
      <c r="C233" s="45"/>
      <c r="D233" s="4"/>
      <c r="E233" s="131"/>
      <c r="F233" s="131"/>
    </row>
    <row r="234" spans="1:6" s="86" customFormat="1" ht="75" x14ac:dyDescent="0.25">
      <c r="A234" s="74" t="s">
        <v>365</v>
      </c>
      <c r="B234" s="39" t="s">
        <v>476</v>
      </c>
      <c r="C234" s="45" t="s">
        <v>77</v>
      </c>
      <c r="D234" s="4">
        <v>15.5</v>
      </c>
      <c r="E234" s="131"/>
      <c r="F234" s="131"/>
    </row>
    <row r="235" spans="1:6" s="86" customFormat="1" x14ac:dyDescent="0.25">
      <c r="A235" s="74"/>
      <c r="B235" s="50"/>
      <c r="C235" s="45"/>
      <c r="D235" s="12"/>
      <c r="E235" s="131"/>
      <c r="F235" s="131"/>
    </row>
    <row r="236" spans="1:6" s="86" customFormat="1" ht="120" x14ac:dyDescent="0.25">
      <c r="A236" s="74" t="s">
        <v>456</v>
      </c>
      <c r="B236" s="39" t="s">
        <v>475</v>
      </c>
      <c r="C236" s="45" t="s">
        <v>77</v>
      </c>
      <c r="D236" s="4">
        <v>5.2</v>
      </c>
      <c r="E236" s="131"/>
      <c r="F236" s="131"/>
    </row>
    <row r="237" spans="1:6" s="86" customFormat="1" ht="12" customHeight="1" x14ac:dyDescent="0.25">
      <c r="A237" s="74"/>
      <c r="B237" s="75"/>
      <c r="C237" s="12"/>
      <c r="D237" s="12"/>
      <c r="E237" s="131"/>
      <c r="F237" s="131"/>
    </row>
    <row r="238" spans="1:6" s="86" customFormat="1" ht="95.25" customHeight="1" x14ac:dyDescent="0.25">
      <c r="A238" s="74" t="s">
        <v>454</v>
      </c>
      <c r="B238" s="50" t="s">
        <v>474</v>
      </c>
      <c r="C238" s="12" t="s">
        <v>53</v>
      </c>
      <c r="D238" s="12">
        <v>2</v>
      </c>
      <c r="E238" s="131"/>
      <c r="F238" s="131"/>
    </row>
    <row r="239" spans="1:6" s="86" customFormat="1" ht="12" customHeight="1" x14ac:dyDescent="0.25">
      <c r="A239" s="74"/>
      <c r="B239" s="75"/>
      <c r="C239" s="12"/>
      <c r="D239" s="12"/>
      <c r="E239" s="131"/>
      <c r="F239" s="131"/>
    </row>
    <row r="240" spans="1:6" s="86" customFormat="1" ht="45" x14ac:dyDescent="0.25">
      <c r="A240" s="74" t="s">
        <v>452</v>
      </c>
      <c r="B240" s="50" t="s">
        <v>473</v>
      </c>
      <c r="C240" s="45" t="s">
        <v>77</v>
      </c>
      <c r="D240" s="12">
        <v>11</v>
      </c>
      <c r="E240" s="131"/>
      <c r="F240" s="131"/>
    </row>
    <row r="241" spans="1:6" s="86" customFormat="1" x14ac:dyDescent="0.25">
      <c r="A241" s="74"/>
      <c r="B241" s="50"/>
      <c r="C241" s="45"/>
      <c r="D241" s="12"/>
      <c r="E241" s="131"/>
      <c r="F241" s="131"/>
    </row>
    <row r="242" spans="1:6" s="86" customFormat="1" ht="45" x14ac:dyDescent="0.25">
      <c r="A242" s="63" t="s">
        <v>451</v>
      </c>
      <c r="B242" s="13" t="s">
        <v>472</v>
      </c>
      <c r="C242" s="1" t="s">
        <v>46</v>
      </c>
      <c r="D242" s="4">
        <v>15.5</v>
      </c>
      <c r="E242" s="131"/>
      <c r="F242" s="131"/>
    </row>
    <row r="243" spans="1:6" s="86" customFormat="1" ht="12" customHeight="1" x14ac:dyDescent="0.25">
      <c r="A243" s="91"/>
      <c r="B243" s="24"/>
      <c r="C243" s="20"/>
      <c r="D243" s="20"/>
      <c r="E243" s="157"/>
      <c r="F243" s="157" t="str">
        <f>IF(D243&gt;0,ROUND((E243*D243),2),"")</f>
        <v/>
      </c>
    </row>
    <row r="244" spans="1:6" s="86" customFormat="1" ht="45" x14ac:dyDescent="0.25">
      <c r="A244" s="63" t="s">
        <v>449</v>
      </c>
      <c r="B244" s="13" t="s">
        <v>471</v>
      </c>
      <c r="C244" s="1" t="s">
        <v>46</v>
      </c>
      <c r="D244" s="4">
        <v>14.8</v>
      </c>
      <c r="E244" s="4"/>
      <c r="F244" s="4"/>
    </row>
    <row r="245" spans="1:6" s="86" customFormat="1" ht="11.25" customHeight="1" x14ac:dyDescent="0.25">
      <c r="A245" s="63"/>
      <c r="B245" s="13"/>
      <c r="C245" s="1"/>
      <c r="D245" s="4"/>
      <c r="E245" s="4"/>
      <c r="F245" s="4"/>
    </row>
    <row r="246" spans="1:6" s="86" customFormat="1" ht="62.25" customHeight="1" x14ac:dyDescent="0.25">
      <c r="A246" s="91" t="s">
        <v>447</v>
      </c>
      <c r="B246" s="13" t="s">
        <v>470</v>
      </c>
      <c r="C246" s="1" t="s">
        <v>46</v>
      </c>
      <c r="D246" s="4">
        <v>11</v>
      </c>
      <c r="E246" s="157"/>
      <c r="F246" s="157"/>
    </row>
    <row r="247" spans="1:6" s="86" customFormat="1" ht="11.25" customHeight="1" x14ac:dyDescent="0.25">
      <c r="A247" s="74"/>
      <c r="B247" s="75"/>
      <c r="C247" s="12"/>
      <c r="D247" s="12"/>
      <c r="E247" s="131"/>
      <c r="F247" s="131"/>
    </row>
    <row r="248" spans="1:6" s="86" customFormat="1" ht="49.5" customHeight="1" x14ac:dyDescent="0.25">
      <c r="A248" s="63" t="s">
        <v>309</v>
      </c>
      <c r="B248" s="13" t="s">
        <v>590</v>
      </c>
      <c r="C248" s="1" t="s">
        <v>46</v>
      </c>
      <c r="D248" s="4">
        <v>6.4</v>
      </c>
      <c r="E248" s="4"/>
      <c r="F248" s="4"/>
    </row>
    <row r="249" spans="1:6" s="86" customFormat="1" x14ac:dyDescent="0.25">
      <c r="A249" s="63"/>
      <c r="B249" s="13"/>
      <c r="C249" s="1"/>
      <c r="D249" s="4"/>
      <c r="E249" s="4"/>
      <c r="F249" s="4"/>
    </row>
    <row r="250" spans="1:6" s="86" customFormat="1" ht="60" x14ac:dyDescent="0.25">
      <c r="A250" s="63" t="s">
        <v>469</v>
      </c>
      <c r="B250" s="38" t="s">
        <v>468</v>
      </c>
      <c r="C250" s="1" t="s">
        <v>53</v>
      </c>
      <c r="D250" s="4">
        <v>2</v>
      </c>
      <c r="E250" s="4"/>
      <c r="F250" s="4"/>
    </row>
    <row r="251" spans="1:6" s="86" customFormat="1" x14ac:dyDescent="0.25">
      <c r="A251" s="63"/>
      <c r="B251" s="13"/>
      <c r="C251" s="1"/>
      <c r="D251" s="4"/>
      <c r="E251" s="4"/>
      <c r="F251" s="4"/>
    </row>
    <row r="252" spans="1:6" s="86" customFormat="1" ht="60" x14ac:dyDescent="0.25">
      <c r="A252" s="91" t="s">
        <v>467</v>
      </c>
      <c r="B252" s="50" t="s">
        <v>466</v>
      </c>
      <c r="C252" s="20" t="s">
        <v>53</v>
      </c>
      <c r="D252" s="20">
        <v>4</v>
      </c>
      <c r="E252" s="157"/>
      <c r="F252" s="157"/>
    </row>
    <row r="253" spans="1:6" s="14" customFormat="1" ht="11.25" customHeight="1" x14ac:dyDescent="0.25">
      <c r="A253" s="74"/>
      <c r="B253" s="11"/>
      <c r="C253" s="12"/>
      <c r="D253" s="12"/>
      <c r="E253" s="131"/>
      <c r="F253" s="131"/>
    </row>
    <row r="254" spans="1:6" s="86" customFormat="1" x14ac:dyDescent="0.25">
      <c r="A254" s="63" t="s">
        <v>465</v>
      </c>
      <c r="B254" s="13" t="s">
        <v>88</v>
      </c>
      <c r="C254" s="1" t="s">
        <v>89</v>
      </c>
      <c r="D254" s="22">
        <v>0.1</v>
      </c>
      <c r="E254" s="131"/>
      <c r="F254" s="4"/>
    </row>
    <row r="255" spans="1:6" s="86" customFormat="1" ht="5.65" customHeight="1" x14ac:dyDescent="0.25">
      <c r="A255" s="91"/>
      <c r="B255" s="24"/>
      <c r="C255" s="20"/>
      <c r="D255" s="20"/>
      <c r="E255" s="157"/>
      <c r="F255" s="157"/>
    </row>
    <row r="256" spans="1:6" s="14" customFormat="1" ht="5.65" customHeight="1" x14ac:dyDescent="0.25">
      <c r="A256" s="74"/>
      <c r="B256" s="11"/>
      <c r="C256" s="12"/>
      <c r="D256" s="12"/>
      <c r="E256" s="131"/>
      <c r="F256" s="131"/>
    </row>
    <row r="257" spans="1:6" s="86" customFormat="1" ht="18" customHeight="1" x14ac:dyDescent="0.25">
      <c r="A257" s="92"/>
      <c r="B257" s="23" t="s">
        <v>464</v>
      </c>
      <c r="C257" s="23"/>
      <c r="D257" s="23"/>
      <c r="E257" s="193"/>
      <c r="F257" s="194"/>
    </row>
    <row r="258" spans="1:6" s="86" customFormat="1" x14ac:dyDescent="0.25">
      <c r="A258" s="63"/>
      <c r="B258" s="90"/>
      <c r="C258" s="1"/>
      <c r="D258" s="4"/>
      <c r="E258" s="4"/>
      <c r="F258" s="4"/>
    </row>
    <row r="259" spans="1:6" s="86" customFormat="1" x14ac:dyDescent="0.25">
      <c r="A259" s="63"/>
      <c r="B259" s="90"/>
      <c r="C259" s="1"/>
      <c r="D259" s="4"/>
      <c r="E259" s="4"/>
      <c r="F259" s="4"/>
    </row>
    <row r="260" spans="1:6" x14ac:dyDescent="0.25">
      <c r="A260" s="71" t="s">
        <v>30</v>
      </c>
      <c r="B260" s="72" t="s">
        <v>463</v>
      </c>
      <c r="C260" s="2"/>
      <c r="D260" s="2"/>
      <c r="E260" s="129"/>
      <c r="F260" s="73"/>
    </row>
    <row r="261" spans="1:6" s="86" customFormat="1" ht="5.65" customHeight="1" x14ac:dyDescent="0.25">
      <c r="A261" s="91"/>
      <c r="B261" s="24"/>
      <c r="C261" s="20"/>
      <c r="D261" s="20"/>
      <c r="E261" s="157"/>
      <c r="F261" s="157"/>
    </row>
    <row r="262" spans="1:6" s="14" customFormat="1" ht="16.5" customHeight="1" x14ac:dyDescent="0.25">
      <c r="A262" s="74"/>
      <c r="B262" s="11"/>
      <c r="C262" s="12"/>
      <c r="D262" s="12"/>
      <c r="E262" s="131"/>
      <c r="F262" s="131"/>
    </row>
    <row r="263" spans="1:6" s="14" customFormat="1" ht="45" x14ac:dyDescent="0.25">
      <c r="A263" s="74" t="s">
        <v>3</v>
      </c>
      <c r="B263" s="54" t="s">
        <v>462</v>
      </c>
      <c r="C263" s="52" t="s">
        <v>74</v>
      </c>
      <c r="D263" s="12">
        <f>85+10</f>
        <v>95</v>
      </c>
      <c r="E263" s="131"/>
      <c r="F263" s="131"/>
    </row>
    <row r="264" spans="1:6" s="14" customFormat="1" ht="16.5" customHeight="1" x14ac:dyDescent="0.25">
      <c r="A264" s="74"/>
      <c r="B264" s="11"/>
      <c r="C264" s="12"/>
      <c r="D264" s="12"/>
      <c r="E264" s="131"/>
      <c r="F264" s="131"/>
    </row>
    <row r="265" spans="1:6" s="14" customFormat="1" ht="210.75" customHeight="1" x14ac:dyDescent="0.25">
      <c r="A265" s="74" t="s">
        <v>4</v>
      </c>
      <c r="B265" s="54" t="s">
        <v>733</v>
      </c>
      <c r="C265" s="52" t="s">
        <v>74</v>
      </c>
      <c r="D265" s="53">
        <f>69-10</f>
        <v>59</v>
      </c>
      <c r="E265" s="131"/>
      <c r="F265" s="131"/>
    </row>
    <row r="266" spans="1:6" s="14" customFormat="1" ht="17.25" customHeight="1" x14ac:dyDescent="0.25">
      <c r="A266" s="74"/>
      <c r="B266" s="11"/>
      <c r="C266" s="12"/>
      <c r="D266" s="12"/>
      <c r="E266" s="131"/>
      <c r="F266" s="131"/>
    </row>
    <row r="267" spans="1:6" s="14" customFormat="1" ht="318" customHeight="1" x14ac:dyDescent="0.25">
      <c r="A267" s="74" t="s">
        <v>5</v>
      </c>
      <c r="B267" s="13" t="s">
        <v>734</v>
      </c>
      <c r="C267" s="52" t="s">
        <v>74</v>
      </c>
      <c r="D267" s="12">
        <v>11.5</v>
      </c>
      <c r="E267" s="131"/>
      <c r="F267" s="131"/>
    </row>
    <row r="268" spans="1:6" s="14" customFormat="1" ht="15" customHeight="1" x14ac:dyDescent="0.25">
      <c r="A268" s="74"/>
      <c r="B268" s="11"/>
      <c r="C268" s="12"/>
      <c r="D268" s="12"/>
      <c r="E268" s="131"/>
      <c r="F268" s="131"/>
    </row>
    <row r="269" spans="1:6" s="86" customFormat="1" ht="45" customHeight="1" x14ac:dyDescent="0.25">
      <c r="A269" s="63" t="s">
        <v>6</v>
      </c>
      <c r="B269" s="13" t="s">
        <v>461</v>
      </c>
      <c r="C269" s="1" t="s">
        <v>74</v>
      </c>
      <c r="D269" s="4">
        <v>24.52</v>
      </c>
      <c r="E269" s="4"/>
      <c r="F269" s="4"/>
    </row>
    <row r="270" spans="1:6" s="86" customFormat="1" ht="11.25" customHeight="1" x14ac:dyDescent="0.25">
      <c r="A270" s="91"/>
      <c r="B270" s="24"/>
      <c r="C270" s="20"/>
      <c r="D270" s="20"/>
      <c r="E270" s="157"/>
      <c r="F270" s="157"/>
    </row>
    <row r="271" spans="1:6" s="86" customFormat="1" ht="60" customHeight="1" x14ac:dyDescent="0.25">
      <c r="A271" s="74" t="s">
        <v>7</v>
      </c>
      <c r="B271" s="47" t="s">
        <v>460</v>
      </c>
      <c r="C271" s="51" t="s">
        <v>74</v>
      </c>
      <c r="D271" s="12">
        <v>36.5</v>
      </c>
      <c r="E271" s="131"/>
      <c r="F271" s="131"/>
    </row>
    <row r="272" spans="1:6" s="14" customFormat="1" ht="18.75" customHeight="1" x14ac:dyDescent="0.25">
      <c r="A272" s="74"/>
      <c r="B272" s="11"/>
      <c r="C272" s="12"/>
      <c r="D272" s="12"/>
      <c r="E272" s="131"/>
      <c r="F272" s="131"/>
    </row>
    <row r="273" spans="1:6" s="86" customFormat="1" ht="60" x14ac:dyDescent="0.25">
      <c r="A273" s="63" t="s">
        <v>8</v>
      </c>
      <c r="B273" s="13" t="s">
        <v>459</v>
      </c>
      <c r="C273" s="1" t="s">
        <v>74</v>
      </c>
      <c r="D273" s="4">
        <v>24.52</v>
      </c>
      <c r="E273" s="4"/>
      <c r="F273" s="4"/>
    </row>
    <row r="274" spans="1:6" s="14" customFormat="1" ht="16.5" customHeight="1" x14ac:dyDescent="0.25">
      <c r="A274" s="74"/>
      <c r="B274" s="11"/>
      <c r="C274" s="12"/>
      <c r="D274" s="12"/>
      <c r="E274" s="131"/>
      <c r="F274" s="131"/>
    </row>
    <row r="275" spans="1:6" s="86" customFormat="1" ht="135" x14ac:dyDescent="0.25">
      <c r="A275" s="63" t="s">
        <v>10</v>
      </c>
      <c r="B275" s="46" t="s">
        <v>458</v>
      </c>
      <c r="C275" s="1" t="s">
        <v>74</v>
      </c>
      <c r="D275" s="4">
        <v>16</v>
      </c>
      <c r="E275" s="4"/>
      <c r="F275" s="4"/>
    </row>
    <row r="276" spans="1:6" s="86" customFormat="1" x14ac:dyDescent="0.25">
      <c r="A276" s="63"/>
      <c r="B276" s="46"/>
      <c r="C276" s="1"/>
      <c r="D276" s="4"/>
      <c r="E276" s="4"/>
      <c r="F276" s="4"/>
    </row>
    <row r="277" spans="1:6" s="86" customFormat="1" ht="120" x14ac:dyDescent="0.25">
      <c r="A277" s="63" t="s">
        <v>365</v>
      </c>
      <c r="B277" s="46" t="s">
        <v>457</v>
      </c>
      <c r="C277" s="1" t="s">
        <v>74</v>
      </c>
      <c r="D277" s="4">
        <v>46</v>
      </c>
      <c r="E277" s="4"/>
      <c r="F277" s="4"/>
    </row>
    <row r="278" spans="1:6" s="86" customFormat="1" ht="13.5" customHeight="1" x14ac:dyDescent="0.25">
      <c r="A278" s="91"/>
      <c r="B278" s="24"/>
      <c r="C278" s="20"/>
      <c r="D278" s="20"/>
      <c r="E278" s="157"/>
      <c r="F278" s="157"/>
    </row>
    <row r="279" spans="1:6" s="14" customFormat="1" ht="60" x14ac:dyDescent="0.25">
      <c r="A279" s="74" t="s">
        <v>456</v>
      </c>
      <c r="B279" s="50" t="s">
        <v>455</v>
      </c>
      <c r="C279" s="45" t="s">
        <v>77</v>
      </c>
      <c r="D279" s="49">
        <v>12.5</v>
      </c>
      <c r="E279" s="131"/>
      <c r="F279" s="131"/>
    </row>
    <row r="280" spans="1:6" s="14" customFormat="1" x14ac:dyDescent="0.25">
      <c r="A280" s="74"/>
      <c r="B280" s="50"/>
      <c r="C280" s="45"/>
      <c r="D280" s="49"/>
      <c r="E280" s="131"/>
      <c r="F280" s="131"/>
    </row>
    <row r="281" spans="1:6" s="14" customFormat="1" ht="30" x14ac:dyDescent="0.25">
      <c r="A281" s="74" t="s">
        <v>454</v>
      </c>
      <c r="B281" s="47" t="s">
        <v>453</v>
      </c>
      <c r="C281" s="45" t="s">
        <v>77</v>
      </c>
      <c r="D281" s="42">
        <v>8</v>
      </c>
      <c r="E281" s="41"/>
      <c r="F281" s="131"/>
    </row>
    <row r="282" spans="1:6" s="14" customFormat="1" x14ac:dyDescent="0.25">
      <c r="A282" s="74"/>
      <c r="B282" s="47"/>
      <c r="C282" s="45"/>
      <c r="D282" s="42"/>
      <c r="E282" s="41"/>
      <c r="F282" s="131"/>
    </row>
    <row r="283" spans="1:6" s="14" customFormat="1" ht="45" x14ac:dyDescent="0.25">
      <c r="A283" s="74" t="s">
        <v>452</v>
      </c>
      <c r="B283" s="39" t="s">
        <v>713</v>
      </c>
      <c r="C283" s="45" t="s">
        <v>77</v>
      </c>
      <c r="D283" s="42">
        <v>45</v>
      </c>
      <c r="E283" s="41"/>
      <c r="F283" s="131"/>
    </row>
    <row r="284" spans="1:6" s="14" customFormat="1" x14ac:dyDescent="0.25">
      <c r="A284" s="74"/>
      <c r="B284" s="47"/>
      <c r="C284" s="45"/>
      <c r="D284" s="42"/>
      <c r="E284" s="41"/>
      <c r="F284" s="131"/>
    </row>
    <row r="285" spans="1:6" s="14" customFormat="1" ht="229.5" customHeight="1" x14ac:dyDescent="0.25">
      <c r="A285" s="74" t="s">
        <v>451</v>
      </c>
      <c r="B285" s="48" t="s">
        <v>450</v>
      </c>
      <c r="C285" s="45"/>
      <c r="D285" s="42"/>
      <c r="E285" s="41"/>
      <c r="F285" s="131"/>
    </row>
    <row r="286" spans="1:6" s="14" customFormat="1" x14ac:dyDescent="0.25">
      <c r="A286" s="74"/>
      <c r="B286" s="47"/>
      <c r="C286" s="45" t="s">
        <v>77</v>
      </c>
      <c r="D286" s="42">
        <v>15.8</v>
      </c>
      <c r="E286" s="41"/>
      <c r="F286" s="131"/>
    </row>
    <row r="287" spans="1:6" s="14" customFormat="1" ht="90" x14ac:dyDescent="0.25">
      <c r="A287" s="74" t="s">
        <v>449</v>
      </c>
      <c r="B287" s="46" t="s">
        <v>448</v>
      </c>
      <c r="C287" s="45" t="s">
        <v>74</v>
      </c>
      <c r="D287" s="42">
        <v>18</v>
      </c>
      <c r="E287" s="41"/>
      <c r="F287" s="131"/>
    </row>
    <row r="288" spans="1:6" s="14" customFormat="1" x14ac:dyDescent="0.25">
      <c r="A288" s="74"/>
      <c r="B288" s="44"/>
      <c r="C288" s="43"/>
      <c r="D288" s="42"/>
      <c r="E288" s="41"/>
      <c r="F288" s="131"/>
    </row>
    <row r="289" spans="1:6" s="86" customFormat="1" x14ac:dyDescent="0.25">
      <c r="A289" s="63" t="s">
        <v>447</v>
      </c>
      <c r="B289" s="13" t="s">
        <v>88</v>
      </c>
      <c r="C289" s="1" t="s">
        <v>89</v>
      </c>
      <c r="D289" s="22">
        <v>0.1</v>
      </c>
      <c r="E289" s="131"/>
      <c r="F289" s="4"/>
    </row>
    <row r="290" spans="1:6" s="86" customFormat="1" ht="5.65" customHeight="1" x14ac:dyDescent="0.25">
      <c r="A290" s="91"/>
      <c r="B290" s="24"/>
      <c r="C290" s="20"/>
      <c r="D290" s="20"/>
      <c r="E290" s="157"/>
      <c r="F290" s="157"/>
    </row>
    <row r="291" spans="1:6" s="14" customFormat="1" ht="5.65" customHeight="1" x14ac:dyDescent="0.25">
      <c r="A291" s="74"/>
      <c r="B291" s="11"/>
      <c r="C291" s="12"/>
      <c r="D291" s="12"/>
      <c r="E291" s="131"/>
      <c r="F291" s="131"/>
    </row>
    <row r="292" spans="1:6" s="86" customFormat="1" x14ac:dyDescent="0.25">
      <c r="A292" s="92"/>
      <c r="B292" s="23" t="s">
        <v>446</v>
      </c>
      <c r="C292" s="23"/>
      <c r="D292" s="23"/>
      <c r="E292" s="193"/>
      <c r="F292" s="194"/>
    </row>
    <row r="293" spans="1:6" s="86" customFormat="1" x14ac:dyDescent="0.25">
      <c r="A293" s="63"/>
      <c r="B293" s="90"/>
      <c r="C293" s="1"/>
      <c r="D293" s="4"/>
      <c r="E293" s="4"/>
      <c r="F293" s="4"/>
    </row>
    <row r="294" spans="1:6" s="86" customFormat="1" x14ac:dyDescent="0.25">
      <c r="A294" s="63"/>
      <c r="B294" s="90"/>
      <c r="C294" s="1"/>
      <c r="D294" s="4"/>
      <c r="E294" s="4"/>
      <c r="F294" s="4"/>
    </row>
    <row r="295" spans="1:6" x14ac:dyDescent="0.25">
      <c r="A295" s="71" t="s">
        <v>445</v>
      </c>
      <c r="B295" s="72" t="s">
        <v>27</v>
      </c>
      <c r="C295" s="2"/>
      <c r="D295" s="2"/>
      <c r="E295" s="2"/>
      <c r="F295" s="73"/>
    </row>
    <row r="296" spans="1:6" s="86" customFormat="1" ht="5.65" customHeight="1" x14ac:dyDescent="0.25">
      <c r="A296" s="91"/>
      <c r="B296" s="24"/>
      <c r="C296" s="20"/>
      <c r="D296" s="20"/>
      <c r="E296" s="20"/>
      <c r="F296" s="20"/>
    </row>
    <row r="297" spans="1:6" s="86" customFormat="1" ht="5.45" customHeight="1" x14ac:dyDescent="0.25">
      <c r="A297" s="74"/>
      <c r="B297" s="75"/>
      <c r="C297" s="12"/>
      <c r="D297" s="12"/>
      <c r="E297" s="12"/>
      <c r="F297" s="12"/>
    </row>
    <row r="298" spans="1:6" s="86" customFormat="1" ht="90" customHeight="1" x14ac:dyDescent="0.25">
      <c r="A298" s="529" t="s">
        <v>780</v>
      </c>
      <c r="B298" s="529"/>
      <c r="C298" s="529"/>
      <c r="D298" s="529"/>
      <c r="E298" s="529"/>
      <c r="F298" s="529"/>
    </row>
    <row r="299" spans="1:6" s="86" customFormat="1" ht="87" customHeight="1" x14ac:dyDescent="0.25">
      <c r="A299" s="518" t="s">
        <v>781</v>
      </c>
      <c r="B299" s="518"/>
      <c r="C299" s="518"/>
      <c r="D299" s="518"/>
      <c r="E299" s="518"/>
      <c r="F299" s="518"/>
    </row>
    <row r="300" spans="1:6" s="86" customFormat="1" ht="46.15" customHeight="1" x14ac:dyDescent="0.25">
      <c r="A300" s="518" t="s">
        <v>755</v>
      </c>
      <c r="B300" s="518"/>
      <c r="C300" s="518"/>
      <c r="D300" s="518"/>
      <c r="E300" s="518"/>
      <c r="F300" s="518"/>
    </row>
    <row r="301" spans="1:6" s="86" customFormat="1" ht="147" customHeight="1" x14ac:dyDescent="0.25">
      <c r="A301" s="518" t="s">
        <v>782</v>
      </c>
      <c r="B301" s="518"/>
      <c r="C301" s="518"/>
      <c r="D301" s="518"/>
      <c r="E301" s="518"/>
      <c r="F301" s="518"/>
    </row>
    <row r="302" spans="1:6" s="86" customFormat="1" ht="87" customHeight="1" x14ac:dyDescent="0.25">
      <c r="A302" s="518" t="s">
        <v>783</v>
      </c>
      <c r="B302" s="518"/>
      <c r="C302" s="518"/>
      <c r="D302" s="518"/>
      <c r="E302" s="518"/>
      <c r="F302" s="518"/>
    </row>
    <row r="303" spans="1:6" s="86" customFormat="1" ht="103.9" customHeight="1" x14ac:dyDescent="0.25">
      <c r="A303" s="518" t="s">
        <v>792</v>
      </c>
      <c r="B303" s="518"/>
      <c r="C303" s="518"/>
      <c r="D303" s="518"/>
      <c r="E303" s="518"/>
      <c r="F303" s="518"/>
    </row>
    <row r="304" spans="1:6" s="86" customFormat="1" ht="88.15" customHeight="1" x14ac:dyDescent="0.25">
      <c r="A304" s="518" t="s">
        <v>784</v>
      </c>
      <c r="B304" s="518"/>
      <c r="C304" s="518"/>
      <c r="D304" s="518"/>
      <c r="E304" s="518"/>
      <c r="F304" s="518"/>
    </row>
    <row r="305" spans="1:6" s="86" customFormat="1" ht="115.15" customHeight="1" x14ac:dyDescent="0.25">
      <c r="A305" s="518" t="s">
        <v>786</v>
      </c>
      <c r="B305" s="518"/>
      <c r="C305" s="518"/>
      <c r="D305" s="518"/>
      <c r="E305" s="518"/>
      <c r="F305" s="518"/>
    </row>
    <row r="306" spans="1:6" s="86" customFormat="1" x14ac:dyDescent="0.25">
      <c r="A306" s="518" t="s">
        <v>778</v>
      </c>
      <c r="B306" s="522"/>
      <c r="C306" s="522"/>
      <c r="D306" s="522"/>
      <c r="E306" s="522"/>
      <c r="F306" s="522"/>
    </row>
    <row r="307" spans="1:6" s="86" customFormat="1" ht="27.6" customHeight="1" x14ac:dyDescent="0.25">
      <c r="A307" s="520" t="s">
        <v>744</v>
      </c>
      <c r="B307" s="521"/>
      <c r="C307" s="521"/>
      <c r="D307" s="521"/>
      <c r="E307" s="521"/>
      <c r="F307" s="521"/>
    </row>
    <row r="308" spans="1:6" s="86" customFormat="1" ht="5.65" customHeight="1" x14ac:dyDescent="0.25">
      <c r="A308" s="91"/>
      <c r="B308" s="24"/>
      <c r="C308" s="20"/>
      <c r="D308" s="20"/>
      <c r="E308" s="20"/>
      <c r="F308" s="20" t="str">
        <f>IF(D308&gt;0,ROUND((E308*D308),2),"")</f>
        <v/>
      </c>
    </row>
    <row r="309" spans="1:6" s="14" customFormat="1" ht="5.65" customHeight="1" x14ac:dyDescent="0.25">
      <c r="A309" s="74"/>
      <c r="B309" s="11"/>
      <c r="C309" s="12"/>
      <c r="D309" s="12"/>
      <c r="E309" s="12"/>
      <c r="F309" s="12"/>
    </row>
    <row r="310" spans="1:6" s="14" customFormat="1" ht="55.9" customHeight="1" x14ac:dyDescent="0.25">
      <c r="A310" s="519" t="s">
        <v>144</v>
      </c>
      <c r="B310" s="519"/>
      <c r="C310" s="519"/>
      <c r="D310" s="519"/>
      <c r="E310" s="519"/>
      <c r="F310" s="519"/>
    </row>
    <row r="311" spans="1:6" s="86" customFormat="1" ht="5.65" customHeight="1" x14ac:dyDescent="0.25">
      <c r="A311" s="91"/>
      <c r="B311" s="24"/>
      <c r="C311" s="20"/>
      <c r="D311" s="20"/>
      <c r="E311" s="20"/>
      <c r="F311" s="20" t="str">
        <f>IF(D311&gt;0,ROUND((E311*D311),2),"")</f>
        <v/>
      </c>
    </row>
    <row r="312" spans="1:6" s="86" customFormat="1" ht="5.65" customHeight="1" x14ac:dyDescent="0.25">
      <c r="A312" s="74"/>
      <c r="B312" s="75"/>
      <c r="C312" s="12"/>
      <c r="D312" s="12"/>
      <c r="E312" s="12"/>
      <c r="F312" s="12" t="str">
        <f>IF(D312&gt;0,ROUND((E312*D312),2),"")</f>
        <v/>
      </c>
    </row>
    <row r="313" spans="1:6" x14ac:dyDescent="0.25">
      <c r="A313" s="71" t="s">
        <v>444</v>
      </c>
      <c r="B313" s="72" t="s">
        <v>149</v>
      </c>
      <c r="C313" s="2"/>
      <c r="D313" s="2"/>
      <c r="E313" s="129"/>
      <c r="F313" s="73" t="str">
        <f>IF(D313&gt;0,ROUND((E313*D313),2),"")</f>
        <v/>
      </c>
    </row>
    <row r="314" spans="1:6" s="86" customFormat="1" ht="5.65" customHeight="1" x14ac:dyDescent="0.25">
      <c r="A314" s="91"/>
      <c r="B314" s="24"/>
      <c r="C314" s="20"/>
      <c r="D314" s="20"/>
      <c r="E314" s="157"/>
      <c r="F314" s="157" t="str">
        <f>IF(D314&gt;0,ROUND((E314*D314),2),"")</f>
        <v/>
      </c>
    </row>
    <row r="315" spans="1:6" s="14" customFormat="1" ht="5.45" customHeight="1" x14ac:dyDescent="0.25">
      <c r="A315" s="74"/>
      <c r="B315" s="11"/>
      <c r="C315" s="12"/>
      <c r="D315" s="12"/>
      <c r="E315" s="131"/>
      <c r="F315" s="131"/>
    </row>
    <row r="316" spans="1:6" s="14" customFormat="1" ht="32.450000000000003" customHeight="1" x14ac:dyDescent="0.25">
      <c r="A316" s="63" t="s">
        <v>92</v>
      </c>
      <c r="B316" s="102" t="s">
        <v>150</v>
      </c>
      <c r="C316" s="12"/>
      <c r="D316" s="12"/>
      <c r="E316" s="131"/>
      <c r="F316" s="131"/>
    </row>
    <row r="317" spans="1:6" s="86" customFormat="1" x14ac:dyDescent="0.25">
      <c r="A317" s="63"/>
      <c r="B317" s="13" t="s">
        <v>152</v>
      </c>
      <c r="C317" s="1" t="s">
        <v>53</v>
      </c>
      <c r="D317" s="4">
        <v>1</v>
      </c>
      <c r="E317" s="4"/>
      <c r="F317" s="4"/>
    </row>
    <row r="318" spans="1:6" s="86" customFormat="1" x14ac:dyDescent="0.25">
      <c r="A318" s="63"/>
      <c r="B318" s="13" t="s">
        <v>443</v>
      </c>
      <c r="C318" s="1" t="s">
        <v>53</v>
      </c>
      <c r="D318" s="4">
        <v>1</v>
      </c>
      <c r="E318" s="4"/>
      <c r="F318" s="4"/>
    </row>
    <row r="319" spans="1:6" s="86" customFormat="1" ht="5.65" customHeight="1" x14ac:dyDescent="0.25">
      <c r="A319" s="91"/>
      <c r="B319" s="24"/>
      <c r="C319" s="20"/>
      <c r="D319" s="20"/>
      <c r="E319" s="157"/>
      <c r="F319" s="157"/>
    </row>
    <row r="320" spans="1:6" s="14" customFormat="1" ht="5.65" customHeight="1" x14ac:dyDescent="0.25">
      <c r="A320" s="74"/>
      <c r="B320" s="11"/>
      <c r="C320" s="12"/>
      <c r="D320" s="12"/>
      <c r="E320" s="131"/>
      <c r="F320" s="131"/>
    </row>
    <row r="321" spans="1:6" s="86" customFormat="1" x14ac:dyDescent="0.25">
      <c r="A321" s="63" t="s">
        <v>49</v>
      </c>
      <c r="B321" s="13" t="s">
        <v>158</v>
      </c>
      <c r="C321" s="1"/>
      <c r="D321" s="4"/>
      <c r="E321" s="4"/>
      <c r="F321" s="4"/>
    </row>
    <row r="322" spans="1:6" s="86" customFormat="1" x14ac:dyDescent="0.25">
      <c r="A322" s="63" t="s">
        <v>154</v>
      </c>
      <c r="B322" s="13" t="s">
        <v>442</v>
      </c>
      <c r="C322" s="1" t="s">
        <v>53</v>
      </c>
      <c r="D322" s="4">
        <v>1</v>
      </c>
      <c r="E322" s="4"/>
      <c r="F322" s="4"/>
    </row>
    <row r="323" spans="1:6" s="86" customFormat="1" x14ac:dyDescent="0.25">
      <c r="A323" s="63" t="s">
        <v>156</v>
      </c>
      <c r="B323" s="13" t="s">
        <v>441</v>
      </c>
      <c r="C323" s="1" t="s">
        <v>53</v>
      </c>
      <c r="D323" s="4">
        <v>1</v>
      </c>
      <c r="E323" s="4"/>
      <c r="F323" s="4"/>
    </row>
    <row r="324" spans="1:6" s="86" customFormat="1" x14ac:dyDescent="0.25">
      <c r="A324" s="63" t="s">
        <v>222</v>
      </c>
      <c r="B324" s="13" t="s">
        <v>440</v>
      </c>
      <c r="C324" s="1" t="s">
        <v>53</v>
      </c>
      <c r="D324" s="4">
        <v>1</v>
      </c>
      <c r="E324" s="4"/>
      <c r="F324" s="4"/>
    </row>
    <row r="325" spans="1:6" s="86" customFormat="1" x14ac:dyDescent="0.25">
      <c r="A325" s="63" t="s">
        <v>439</v>
      </c>
      <c r="B325" s="13" t="s">
        <v>438</v>
      </c>
      <c r="C325" s="1" t="s">
        <v>53</v>
      </c>
      <c r="D325" s="4">
        <v>2</v>
      </c>
      <c r="E325" s="4"/>
      <c r="F325" s="4"/>
    </row>
    <row r="326" spans="1:6" s="86" customFormat="1" x14ac:dyDescent="0.25">
      <c r="A326" s="63" t="s">
        <v>437</v>
      </c>
      <c r="B326" s="13" t="s">
        <v>436</v>
      </c>
      <c r="C326" s="1" t="s">
        <v>53</v>
      </c>
      <c r="D326" s="4">
        <v>1</v>
      </c>
      <c r="E326" s="4"/>
      <c r="F326" s="4"/>
    </row>
    <row r="327" spans="1:6" s="86" customFormat="1" x14ac:dyDescent="0.25">
      <c r="A327" s="63" t="s">
        <v>435</v>
      </c>
      <c r="B327" s="13" t="s">
        <v>434</v>
      </c>
      <c r="C327" s="1" t="s">
        <v>53</v>
      </c>
      <c r="D327" s="4">
        <v>1</v>
      </c>
      <c r="E327" s="4"/>
      <c r="F327" s="4"/>
    </row>
    <row r="328" spans="1:6" s="86" customFormat="1" x14ac:dyDescent="0.25">
      <c r="A328" s="63" t="s">
        <v>433</v>
      </c>
      <c r="B328" s="13" t="s">
        <v>432</v>
      </c>
      <c r="C328" s="1" t="s">
        <v>53</v>
      </c>
      <c r="D328" s="4">
        <v>1</v>
      </c>
      <c r="E328" s="4"/>
      <c r="F328" s="4"/>
    </row>
    <row r="329" spans="1:6" s="86" customFormat="1" x14ac:dyDescent="0.25">
      <c r="A329" s="63" t="s">
        <v>431</v>
      </c>
      <c r="B329" s="13" t="s">
        <v>760</v>
      </c>
      <c r="C329" s="1" t="s">
        <v>53</v>
      </c>
      <c r="D329" s="4">
        <v>1</v>
      </c>
      <c r="E329" s="4"/>
      <c r="F329" s="4"/>
    </row>
    <row r="330" spans="1:6" s="86" customFormat="1" ht="5.65" customHeight="1" x14ac:dyDescent="0.25">
      <c r="A330" s="91"/>
      <c r="B330" s="24"/>
      <c r="C330" s="20"/>
      <c r="D330" s="20"/>
      <c r="E330" s="157"/>
      <c r="F330" s="157"/>
    </row>
    <row r="331" spans="1:6" s="14" customFormat="1" ht="5.65" customHeight="1" x14ac:dyDescent="0.25">
      <c r="A331" s="74"/>
      <c r="B331" s="11"/>
      <c r="C331" s="12"/>
      <c r="D331" s="12"/>
      <c r="E331" s="131"/>
      <c r="F331" s="131"/>
    </row>
    <row r="332" spans="1:6" s="86" customFormat="1" x14ac:dyDescent="0.25">
      <c r="A332" s="63" t="s">
        <v>51</v>
      </c>
      <c r="B332" s="13" t="s">
        <v>430</v>
      </c>
      <c r="C332" s="1"/>
      <c r="D332" s="4"/>
      <c r="E332" s="4"/>
      <c r="F332" s="4"/>
    </row>
    <row r="333" spans="1:6" s="86" customFormat="1" x14ac:dyDescent="0.25">
      <c r="A333" s="63" t="s">
        <v>159</v>
      </c>
      <c r="B333" s="13" t="s">
        <v>429</v>
      </c>
      <c r="C333" s="1" t="s">
        <v>53</v>
      </c>
      <c r="D333" s="4">
        <v>1</v>
      </c>
      <c r="E333" s="4"/>
      <c r="F333" s="4"/>
    </row>
    <row r="334" spans="1:6" s="86" customFormat="1" x14ac:dyDescent="0.25">
      <c r="A334" s="63" t="s">
        <v>161</v>
      </c>
      <c r="B334" s="13" t="s">
        <v>761</v>
      </c>
      <c r="C334" s="1" t="s">
        <v>53</v>
      </c>
      <c r="D334" s="4">
        <v>4</v>
      </c>
      <c r="E334" s="4"/>
      <c r="F334" s="4"/>
    </row>
    <row r="335" spans="1:6" s="86" customFormat="1" x14ac:dyDescent="0.25">
      <c r="A335" s="63" t="s">
        <v>163</v>
      </c>
      <c r="B335" s="13" t="s">
        <v>428</v>
      </c>
      <c r="C335" s="1" t="s">
        <v>53</v>
      </c>
      <c r="D335" s="4">
        <v>1</v>
      </c>
      <c r="E335" s="4"/>
      <c r="F335" s="4"/>
    </row>
    <row r="336" spans="1:6" s="86" customFormat="1" ht="5.65" customHeight="1" x14ac:dyDescent="0.25">
      <c r="A336" s="91"/>
      <c r="B336" s="24"/>
      <c r="C336" s="20"/>
      <c r="D336" s="20"/>
      <c r="E336" s="157"/>
      <c r="F336" s="157"/>
    </row>
    <row r="337" spans="1:6" s="14" customFormat="1" ht="5.65" customHeight="1" x14ac:dyDescent="0.25">
      <c r="A337" s="74"/>
      <c r="B337" s="11"/>
      <c r="C337" s="12"/>
      <c r="D337" s="12"/>
      <c r="E337" s="131"/>
      <c r="F337" s="131"/>
    </row>
    <row r="338" spans="1:6" s="86" customFormat="1" x14ac:dyDescent="0.25">
      <c r="A338" s="63" t="s">
        <v>54</v>
      </c>
      <c r="B338" s="90" t="s">
        <v>174</v>
      </c>
      <c r="C338" s="1"/>
      <c r="D338" s="4"/>
      <c r="E338" s="4"/>
      <c r="F338" s="4"/>
    </row>
    <row r="339" spans="1:6" s="86" customFormat="1" x14ac:dyDescent="0.25">
      <c r="A339" s="63" t="s">
        <v>168</v>
      </c>
      <c r="B339" s="13" t="s">
        <v>427</v>
      </c>
      <c r="C339" s="1" t="s">
        <v>53</v>
      </c>
      <c r="D339" s="4">
        <v>1</v>
      </c>
      <c r="E339" s="4"/>
      <c r="F339" s="4"/>
    </row>
    <row r="340" spans="1:6" s="86" customFormat="1" x14ac:dyDescent="0.25">
      <c r="A340" s="63" t="s">
        <v>170</v>
      </c>
      <c r="B340" s="13" t="s">
        <v>175</v>
      </c>
      <c r="C340" s="1" t="s">
        <v>53</v>
      </c>
      <c r="D340" s="4">
        <v>1</v>
      </c>
      <c r="E340" s="4"/>
      <c r="F340" s="4"/>
    </row>
    <row r="341" spans="1:6" s="86" customFormat="1" ht="5.65" customHeight="1" x14ac:dyDescent="0.25">
      <c r="A341" s="91"/>
      <c r="B341" s="24"/>
      <c r="C341" s="20"/>
      <c r="D341" s="20"/>
      <c r="E341" s="157"/>
      <c r="F341" s="157"/>
    </row>
    <row r="342" spans="1:6" s="14" customFormat="1" ht="5.65" customHeight="1" x14ac:dyDescent="0.25">
      <c r="A342" s="74"/>
      <c r="B342" s="11"/>
      <c r="C342" s="12"/>
      <c r="D342" s="12"/>
      <c r="E342" s="131"/>
      <c r="F342" s="131"/>
    </row>
    <row r="343" spans="1:6" s="86" customFormat="1" x14ac:dyDescent="0.25">
      <c r="A343" s="63" t="s">
        <v>56</v>
      </c>
      <c r="B343" s="103" t="s">
        <v>176</v>
      </c>
      <c r="C343" s="1"/>
      <c r="D343" s="4"/>
      <c r="E343" s="4"/>
      <c r="F343" s="4"/>
    </row>
    <row r="344" spans="1:6" s="86" customFormat="1" x14ac:dyDescent="0.25">
      <c r="A344" s="63"/>
      <c r="B344" s="103" t="s">
        <v>762</v>
      </c>
      <c r="C344" s="1" t="s">
        <v>53</v>
      </c>
      <c r="D344" s="4">
        <v>2</v>
      </c>
      <c r="E344" s="4"/>
      <c r="F344" s="4"/>
    </row>
    <row r="345" spans="1:6" s="86" customFormat="1" ht="5.65" customHeight="1" x14ac:dyDescent="0.25">
      <c r="A345" s="91"/>
      <c r="B345" s="24"/>
      <c r="C345" s="20"/>
      <c r="D345" s="20"/>
      <c r="E345" s="157"/>
      <c r="F345" s="157"/>
    </row>
    <row r="346" spans="1:6" s="14" customFormat="1" ht="5.65" customHeight="1" x14ac:dyDescent="0.25">
      <c r="A346" s="74"/>
      <c r="B346" s="11"/>
      <c r="C346" s="12"/>
      <c r="D346" s="12"/>
      <c r="E346" s="131"/>
      <c r="F346" s="131"/>
    </row>
    <row r="347" spans="1:6" s="86" customFormat="1" x14ac:dyDescent="0.25">
      <c r="A347" s="63" t="s">
        <v>58</v>
      </c>
      <c r="B347" s="90" t="s">
        <v>426</v>
      </c>
      <c r="C347" s="1"/>
      <c r="D347" s="4"/>
      <c r="E347" s="4"/>
      <c r="F347" s="4"/>
    </row>
    <row r="348" spans="1:6" s="86" customFormat="1" x14ac:dyDescent="0.25">
      <c r="A348" s="63"/>
      <c r="B348" s="90" t="s">
        <v>425</v>
      </c>
      <c r="C348" s="1" t="s">
        <v>53</v>
      </c>
      <c r="D348" s="4">
        <v>1</v>
      </c>
      <c r="E348" s="4"/>
      <c r="F348" s="4"/>
    </row>
    <row r="349" spans="1:6" s="86" customFormat="1" ht="5.65" customHeight="1" x14ac:dyDescent="0.25">
      <c r="A349" s="91"/>
      <c r="B349" s="24"/>
      <c r="C349" s="20"/>
      <c r="D349" s="20"/>
      <c r="E349" s="157"/>
      <c r="F349" s="157"/>
    </row>
    <row r="350" spans="1:6" s="14" customFormat="1" ht="5.65" customHeight="1" x14ac:dyDescent="0.25">
      <c r="A350" s="74"/>
      <c r="B350" s="11"/>
      <c r="C350" s="12"/>
      <c r="D350" s="12"/>
      <c r="E350" s="131"/>
      <c r="F350" s="131"/>
    </row>
    <row r="351" spans="1:6" s="86" customFormat="1" x14ac:dyDescent="0.25">
      <c r="A351" s="63" t="s">
        <v>60</v>
      </c>
      <c r="B351" s="13" t="s">
        <v>424</v>
      </c>
      <c r="C351" s="1"/>
      <c r="D351" s="4"/>
      <c r="E351" s="4"/>
      <c r="F351" s="4"/>
    </row>
    <row r="352" spans="1:6" s="86" customFormat="1" x14ac:dyDescent="0.25">
      <c r="A352" s="63" t="s">
        <v>228</v>
      </c>
      <c r="B352" s="13" t="s">
        <v>423</v>
      </c>
      <c r="C352" s="1" t="s">
        <v>53</v>
      </c>
      <c r="D352" s="4">
        <v>1</v>
      </c>
      <c r="E352" s="4"/>
      <c r="F352" s="4"/>
    </row>
    <row r="353" spans="1:6" s="86" customFormat="1" x14ac:dyDescent="0.25">
      <c r="A353" s="63" t="s">
        <v>230</v>
      </c>
      <c r="B353" s="13" t="s">
        <v>422</v>
      </c>
      <c r="C353" s="1" t="s">
        <v>53</v>
      </c>
      <c r="D353" s="4">
        <v>1</v>
      </c>
      <c r="E353" s="4"/>
      <c r="F353" s="4"/>
    </row>
    <row r="354" spans="1:6" s="86" customFormat="1" ht="5.65" customHeight="1" x14ac:dyDescent="0.25">
      <c r="A354" s="91"/>
      <c r="B354" s="24"/>
      <c r="C354" s="20"/>
      <c r="D354" s="20"/>
      <c r="E354" s="157"/>
      <c r="F354" s="157"/>
    </row>
    <row r="355" spans="1:6" s="14" customFormat="1" ht="5.65" customHeight="1" x14ac:dyDescent="0.25">
      <c r="A355" s="74"/>
      <c r="B355" s="11"/>
      <c r="C355" s="12"/>
      <c r="D355" s="12"/>
      <c r="E355" s="131"/>
      <c r="F355" s="131"/>
    </row>
    <row r="356" spans="1:6" s="86" customFormat="1" x14ac:dyDescent="0.25">
      <c r="A356" s="63" t="s">
        <v>62</v>
      </c>
      <c r="B356" s="13" t="s">
        <v>748</v>
      </c>
      <c r="C356" s="1"/>
      <c r="D356" s="4"/>
      <c r="E356" s="4"/>
      <c r="F356" s="4"/>
    </row>
    <row r="357" spans="1:6" s="86" customFormat="1" x14ac:dyDescent="0.25">
      <c r="A357" s="63"/>
      <c r="B357" s="13" t="s">
        <v>421</v>
      </c>
      <c r="C357" s="1" t="s">
        <v>53</v>
      </c>
      <c r="D357" s="4">
        <v>1</v>
      </c>
      <c r="E357" s="4"/>
      <c r="F357" s="4"/>
    </row>
    <row r="358" spans="1:6" s="86" customFormat="1" ht="5.45" customHeight="1" x14ac:dyDescent="0.25">
      <c r="A358" s="63"/>
      <c r="B358" s="13"/>
      <c r="C358" s="1"/>
      <c r="D358" s="4"/>
      <c r="E358" s="4"/>
      <c r="F358" s="4"/>
    </row>
    <row r="359" spans="1:6" s="86" customFormat="1" ht="5.45" customHeight="1" x14ac:dyDescent="0.25">
      <c r="A359" s="63"/>
      <c r="B359" s="13"/>
      <c r="C359" s="1"/>
      <c r="D359" s="4"/>
      <c r="E359" s="4"/>
      <c r="F359" s="4"/>
    </row>
    <row r="360" spans="1:6" s="86" customFormat="1" x14ac:dyDescent="0.25">
      <c r="A360" s="63" t="s">
        <v>64</v>
      </c>
      <c r="B360" s="13" t="s">
        <v>88</v>
      </c>
      <c r="C360" s="130" t="s">
        <v>89</v>
      </c>
      <c r="D360" s="166">
        <v>0.1</v>
      </c>
      <c r="E360" s="4"/>
      <c r="F360" s="4"/>
    </row>
    <row r="361" spans="1:6" s="86" customFormat="1" ht="5.65" customHeight="1" x14ac:dyDescent="0.25">
      <c r="A361" s="91"/>
      <c r="B361" s="24"/>
      <c r="C361" s="20"/>
      <c r="D361" s="20"/>
      <c r="E361" s="157"/>
      <c r="F361" s="157"/>
    </row>
    <row r="362" spans="1:6" s="86" customFormat="1" ht="5.65" customHeight="1" x14ac:dyDescent="0.25">
      <c r="A362" s="74"/>
      <c r="B362" s="75"/>
      <c r="C362" s="12"/>
      <c r="D362" s="12"/>
      <c r="E362" s="131"/>
      <c r="F362" s="131"/>
    </row>
    <row r="363" spans="1:6" x14ac:dyDescent="0.25">
      <c r="A363" s="71" t="s">
        <v>420</v>
      </c>
      <c r="B363" s="72" t="s">
        <v>213</v>
      </c>
      <c r="C363" s="2"/>
      <c r="D363" s="2"/>
      <c r="E363" s="129"/>
      <c r="F363" s="73"/>
    </row>
    <row r="364" spans="1:6" s="86" customFormat="1" ht="5.65" customHeight="1" x14ac:dyDescent="0.25">
      <c r="A364" s="91"/>
      <c r="B364" s="24"/>
      <c r="C364" s="20"/>
      <c r="D364" s="20"/>
      <c r="E364" s="157"/>
      <c r="F364" s="157"/>
    </row>
    <row r="365" spans="1:6" s="14" customFormat="1" ht="5.65" customHeight="1" x14ac:dyDescent="0.25">
      <c r="A365" s="74"/>
      <c r="B365" s="11"/>
      <c r="C365" s="12"/>
      <c r="D365" s="12"/>
      <c r="E365" s="131"/>
      <c r="F365" s="131"/>
    </row>
    <row r="366" spans="1:6" s="86" customFormat="1" ht="93" customHeight="1" x14ac:dyDescent="0.25">
      <c r="A366" s="63" t="s">
        <v>92</v>
      </c>
      <c r="B366" s="13" t="s">
        <v>763</v>
      </c>
      <c r="C366" s="1" t="s">
        <v>53</v>
      </c>
      <c r="D366" s="4">
        <v>1</v>
      </c>
      <c r="E366" s="4"/>
      <c r="F366" s="4"/>
    </row>
    <row r="367" spans="1:6" s="86" customFormat="1" ht="5.65" customHeight="1" x14ac:dyDescent="0.25">
      <c r="A367" s="91"/>
      <c r="B367" s="24"/>
      <c r="C367" s="20"/>
      <c r="D367" s="20"/>
      <c r="E367" s="157"/>
      <c r="F367" s="157" t="str">
        <f>IF(D367&gt;0,ROUND((E367*D367),2),"")</f>
        <v/>
      </c>
    </row>
    <row r="368" spans="1:6" s="14" customFormat="1" ht="5.65" customHeight="1" x14ac:dyDescent="0.25">
      <c r="A368" s="74"/>
      <c r="B368" s="11"/>
      <c r="C368" s="12"/>
      <c r="D368" s="12"/>
      <c r="E368" s="131"/>
      <c r="F368" s="131" t="str">
        <f>IF(D368&gt;0,ROUND((E368*D368),2),"")</f>
        <v/>
      </c>
    </row>
    <row r="369" spans="1:6" s="86" customFormat="1" ht="60.75" customHeight="1" x14ac:dyDescent="0.25">
      <c r="A369" s="63" t="s">
        <v>49</v>
      </c>
      <c r="B369" s="13" t="s">
        <v>419</v>
      </c>
      <c r="C369" s="1" t="s">
        <v>53</v>
      </c>
      <c r="D369" s="4">
        <v>1</v>
      </c>
      <c r="E369" s="4"/>
      <c r="F369" s="4"/>
    </row>
    <row r="370" spans="1:6" s="86" customFormat="1" ht="5.65" customHeight="1" x14ac:dyDescent="0.25">
      <c r="A370" s="91"/>
      <c r="B370" s="24"/>
      <c r="C370" s="20"/>
      <c r="D370" s="20"/>
      <c r="E370" s="157"/>
      <c r="F370" s="157"/>
    </row>
    <row r="371" spans="1:6" s="14" customFormat="1" ht="5.65" customHeight="1" x14ac:dyDescent="0.25">
      <c r="A371" s="74"/>
      <c r="B371" s="11"/>
      <c r="C371" s="12"/>
      <c r="D371" s="12"/>
      <c r="E371" s="131"/>
      <c r="F371" s="131"/>
    </row>
    <row r="372" spans="1:6" s="86" customFormat="1" ht="45.6" customHeight="1" x14ac:dyDescent="0.25">
      <c r="A372" s="63" t="s">
        <v>51</v>
      </c>
      <c r="B372" s="13" t="s">
        <v>418</v>
      </c>
      <c r="C372" s="1" t="s">
        <v>53</v>
      </c>
      <c r="D372" s="4">
        <v>1</v>
      </c>
      <c r="E372" s="4"/>
      <c r="F372" s="4"/>
    </row>
    <row r="373" spans="1:6" s="86" customFormat="1" ht="5.65" customHeight="1" x14ac:dyDescent="0.25">
      <c r="A373" s="91"/>
      <c r="B373" s="24"/>
      <c r="C373" s="20"/>
      <c r="D373" s="20"/>
      <c r="E373" s="157"/>
      <c r="F373" s="157"/>
    </row>
    <row r="374" spans="1:6" s="14" customFormat="1" ht="5.65" customHeight="1" x14ac:dyDescent="0.25">
      <c r="A374" s="74"/>
      <c r="B374" s="11"/>
      <c r="C374" s="12"/>
      <c r="D374" s="12"/>
      <c r="E374" s="131"/>
      <c r="F374" s="131"/>
    </row>
    <row r="375" spans="1:6" s="86" customFormat="1" ht="30" x14ac:dyDescent="0.25">
      <c r="A375" s="63" t="s">
        <v>54</v>
      </c>
      <c r="B375" s="13" t="s">
        <v>214</v>
      </c>
      <c r="C375" s="1"/>
      <c r="D375" s="4"/>
      <c r="E375" s="4"/>
      <c r="F375" s="4"/>
    </row>
    <row r="376" spans="1:6" s="86" customFormat="1" x14ac:dyDescent="0.25">
      <c r="A376" s="63"/>
      <c r="B376" s="13" t="s">
        <v>417</v>
      </c>
      <c r="C376" s="1" t="s">
        <v>53</v>
      </c>
      <c r="D376" s="4">
        <v>1</v>
      </c>
      <c r="E376" s="4"/>
      <c r="F376" s="4"/>
    </row>
    <row r="377" spans="1:6" s="86" customFormat="1" x14ac:dyDescent="0.25">
      <c r="A377" s="63"/>
      <c r="B377" s="13" t="s">
        <v>314</v>
      </c>
      <c r="C377" s="1" t="s">
        <v>53</v>
      </c>
      <c r="D377" s="4">
        <v>2</v>
      </c>
      <c r="E377" s="4"/>
      <c r="F377" s="4"/>
    </row>
    <row r="378" spans="1:6" s="86" customFormat="1" ht="5.65" customHeight="1" x14ac:dyDescent="0.25">
      <c r="A378" s="91"/>
      <c r="B378" s="24"/>
      <c r="C378" s="20"/>
      <c r="D378" s="20"/>
      <c r="E378" s="157"/>
      <c r="F378" s="157"/>
    </row>
    <row r="379" spans="1:6" s="14" customFormat="1" ht="5.65" customHeight="1" x14ac:dyDescent="0.25">
      <c r="A379" s="74"/>
      <c r="B379" s="11"/>
      <c r="C379" s="12"/>
      <c r="D379" s="12"/>
      <c r="E379" s="131"/>
      <c r="F379" s="131"/>
    </row>
    <row r="380" spans="1:6" s="86" customFormat="1" ht="60" x14ac:dyDescent="0.25">
      <c r="A380" s="63" t="s">
        <v>56</v>
      </c>
      <c r="B380" s="13" t="s">
        <v>416</v>
      </c>
      <c r="C380" s="1" t="s">
        <v>53</v>
      </c>
      <c r="D380" s="4">
        <v>1</v>
      </c>
      <c r="E380" s="4"/>
      <c r="F380" s="4"/>
    </row>
    <row r="381" spans="1:6" s="86" customFormat="1" ht="5.65" customHeight="1" x14ac:dyDescent="0.25">
      <c r="A381" s="91"/>
      <c r="B381" s="24"/>
      <c r="C381" s="20"/>
      <c r="D381" s="20"/>
      <c r="E381" s="157"/>
      <c r="F381" s="157"/>
    </row>
    <row r="382" spans="1:6" s="14" customFormat="1" ht="5.65" customHeight="1" x14ac:dyDescent="0.25">
      <c r="A382" s="74"/>
      <c r="B382" s="11"/>
      <c r="C382" s="12"/>
      <c r="D382" s="12"/>
      <c r="E382" s="131"/>
      <c r="F382" s="131"/>
    </row>
    <row r="383" spans="1:6" s="86" customFormat="1" x14ac:dyDescent="0.25">
      <c r="A383" s="63" t="s">
        <v>58</v>
      </c>
      <c r="B383" s="13" t="s">
        <v>88</v>
      </c>
      <c r="C383" s="1" t="s">
        <v>89</v>
      </c>
      <c r="D383" s="22">
        <v>0.1</v>
      </c>
      <c r="E383" s="131"/>
      <c r="F383" s="4"/>
    </row>
    <row r="384" spans="1:6" s="86" customFormat="1" ht="5.65" customHeight="1" x14ac:dyDescent="0.25">
      <c r="A384" s="91"/>
      <c r="B384" s="24"/>
      <c r="C384" s="20"/>
      <c r="D384" s="20"/>
      <c r="E384" s="157"/>
      <c r="F384" s="157"/>
    </row>
    <row r="385" spans="1:6" s="14" customFormat="1" ht="5.65" customHeight="1" x14ac:dyDescent="0.25">
      <c r="A385" s="74"/>
      <c r="B385" s="11"/>
      <c r="C385" s="12"/>
      <c r="D385" s="12"/>
      <c r="E385" s="131"/>
      <c r="F385" s="131"/>
    </row>
    <row r="386" spans="1:6" s="86" customFormat="1" ht="17.25" customHeight="1" x14ac:dyDescent="0.25">
      <c r="A386" s="92"/>
      <c r="B386" s="23" t="s">
        <v>217</v>
      </c>
      <c r="C386" s="23"/>
      <c r="D386" s="23"/>
      <c r="E386" s="193"/>
      <c r="F386" s="194"/>
    </row>
    <row r="387" spans="1:6" s="86" customFormat="1" x14ac:dyDescent="0.25">
      <c r="A387" s="63"/>
      <c r="B387" s="90"/>
      <c r="C387" s="1"/>
      <c r="D387" s="4"/>
      <c r="E387" s="4"/>
      <c r="F387" s="4"/>
    </row>
    <row r="388" spans="1:6" s="86" customFormat="1" x14ac:dyDescent="0.25">
      <c r="A388" s="63"/>
      <c r="B388" s="90"/>
      <c r="C388" s="1"/>
      <c r="D388" s="4"/>
      <c r="E388" s="4"/>
      <c r="F388" s="4"/>
    </row>
    <row r="389" spans="1:6" x14ac:dyDescent="0.25">
      <c r="A389" s="71" t="s">
        <v>415</v>
      </c>
      <c r="B389" s="72" t="s">
        <v>29</v>
      </c>
      <c r="C389" s="2"/>
      <c r="D389" s="2"/>
      <c r="E389" s="129"/>
      <c r="F389" s="73"/>
    </row>
    <row r="390" spans="1:6" s="86" customFormat="1" ht="5.65" customHeight="1" x14ac:dyDescent="0.25">
      <c r="A390" s="91"/>
      <c r="B390" s="24"/>
      <c r="C390" s="20"/>
      <c r="D390" s="20"/>
      <c r="E390" s="157"/>
      <c r="F390" s="157"/>
    </row>
    <row r="391" spans="1:6" s="86" customFormat="1" ht="5.45" customHeight="1" x14ac:dyDescent="0.25">
      <c r="A391" s="74"/>
      <c r="B391" s="75"/>
      <c r="C391" s="12"/>
      <c r="D391" s="12"/>
      <c r="E391" s="131"/>
      <c r="F391" s="131"/>
    </row>
    <row r="392" spans="1:6" s="86" customFormat="1" ht="30" x14ac:dyDescent="0.25">
      <c r="A392" s="63" t="s">
        <v>92</v>
      </c>
      <c r="B392" s="13" t="s">
        <v>218</v>
      </c>
      <c r="C392" s="1" t="s">
        <v>86</v>
      </c>
      <c r="D392" s="4">
        <v>1</v>
      </c>
      <c r="E392" s="4"/>
      <c r="F392" s="4"/>
    </row>
    <row r="393" spans="1:6" s="86" customFormat="1" ht="5.65" customHeight="1" x14ac:dyDescent="0.25">
      <c r="A393" s="91"/>
      <c r="B393" s="24"/>
      <c r="C393" s="20"/>
      <c r="D393" s="20"/>
      <c r="E393" s="157"/>
      <c r="F393" s="157"/>
    </row>
    <row r="394" spans="1:6" s="14" customFormat="1" ht="5.65" customHeight="1" x14ac:dyDescent="0.25">
      <c r="A394" s="74"/>
      <c r="B394" s="11"/>
      <c r="C394" s="12"/>
      <c r="D394" s="12"/>
      <c r="E394" s="131"/>
      <c r="F394" s="131"/>
    </row>
    <row r="395" spans="1:6" s="86" customFormat="1" ht="45" x14ac:dyDescent="0.25">
      <c r="A395" s="63" t="s">
        <v>49</v>
      </c>
      <c r="B395" s="13" t="s">
        <v>414</v>
      </c>
      <c r="C395" s="1" t="s">
        <v>53</v>
      </c>
      <c r="D395" s="4">
        <v>32</v>
      </c>
      <c r="E395" s="4"/>
      <c r="F395" s="4"/>
    </row>
    <row r="396" spans="1:6" s="86" customFormat="1" ht="5.65" customHeight="1" x14ac:dyDescent="0.25">
      <c r="A396" s="91"/>
      <c r="B396" s="24"/>
      <c r="C396" s="20"/>
      <c r="D396" s="20"/>
      <c r="E396" s="157"/>
      <c r="F396" s="157" t="str">
        <f>IF(D396&gt;0,ROUND((E396*D396),2),"")</f>
        <v/>
      </c>
    </row>
    <row r="397" spans="1:6" s="14" customFormat="1" ht="5.65" customHeight="1" x14ac:dyDescent="0.25">
      <c r="A397" s="74"/>
      <c r="B397" s="11"/>
      <c r="C397" s="12"/>
      <c r="D397" s="12"/>
      <c r="E397" s="131"/>
      <c r="F397" s="131" t="str">
        <f>IF(D397&gt;0,ROUND((E397*D397),2),"")</f>
        <v/>
      </c>
    </row>
    <row r="398" spans="1:6" s="86" customFormat="1" ht="35.25" customHeight="1" x14ac:dyDescent="0.25">
      <c r="A398" s="63" t="s">
        <v>51</v>
      </c>
      <c r="B398" s="13" t="s">
        <v>226</v>
      </c>
      <c r="C398" s="1" t="s">
        <v>53</v>
      </c>
      <c r="D398" s="4">
        <v>25</v>
      </c>
      <c r="E398" s="4"/>
      <c r="F398" s="4"/>
    </row>
    <row r="399" spans="1:6" s="86" customFormat="1" ht="5.65" customHeight="1" x14ac:dyDescent="0.25">
      <c r="A399" s="91"/>
      <c r="B399" s="24"/>
      <c r="C399" s="20"/>
      <c r="D399" s="20"/>
      <c r="E399" s="157"/>
      <c r="F399" s="157"/>
    </row>
    <row r="400" spans="1:6" s="14" customFormat="1" ht="5.65" customHeight="1" x14ac:dyDescent="0.25">
      <c r="A400" s="74"/>
      <c r="B400" s="11"/>
      <c r="C400" s="12"/>
      <c r="D400" s="12"/>
      <c r="E400" s="131"/>
      <c r="F400" s="131"/>
    </row>
    <row r="401" spans="1:6" s="86" customFormat="1" x14ac:dyDescent="0.25">
      <c r="A401" s="63" t="s">
        <v>54</v>
      </c>
      <c r="B401" s="13" t="s">
        <v>413</v>
      </c>
      <c r="C401" s="1" t="s">
        <v>53</v>
      </c>
      <c r="D401" s="4">
        <v>1</v>
      </c>
      <c r="E401" s="4"/>
      <c r="F401" s="4"/>
    </row>
    <row r="402" spans="1:6" s="86" customFormat="1" ht="5.65" customHeight="1" x14ac:dyDescent="0.25">
      <c r="A402" s="91"/>
      <c r="B402" s="24"/>
      <c r="C402" s="20"/>
      <c r="D402" s="20"/>
      <c r="E402" s="157"/>
      <c r="F402" s="157"/>
    </row>
    <row r="403" spans="1:6" s="14" customFormat="1" ht="5.65" customHeight="1" x14ac:dyDescent="0.25">
      <c r="A403" s="74"/>
      <c r="B403" s="11"/>
      <c r="C403" s="12"/>
      <c r="D403" s="12"/>
      <c r="E403" s="131"/>
      <c r="F403" s="131"/>
    </row>
    <row r="404" spans="1:6" s="86" customFormat="1" ht="35.25" customHeight="1" x14ac:dyDescent="0.25">
      <c r="A404" s="63" t="s">
        <v>56</v>
      </c>
      <c r="B404" s="13" t="s">
        <v>412</v>
      </c>
      <c r="C404" s="1" t="s">
        <v>53</v>
      </c>
      <c r="D404" s="4">
        <v>1</v>
      </c>
      <c r="E404" s="4"/>
      <c r="F404" s="4"/>
    </row>
    <row r="405" spans="1:6" s="86" customFormat="1" ht="5.65" customHeight="1" x14ac:dyDescent="0.25">
      <c r="A405" s="91"/>
      <c r="B405" s="24"/>
      <c r="C405" s="20"/>
      <c r="D405" s="20"/>
      <c r="E405" s="157"/>
      <c r="F405" s="157"/>
    </row>
    <row r="406" spans="1:6" s="14" customFormat="1" ht="5.65" customHeight="1" x14ac:dyDescent="0.25">
      <c r="A406" s="74"/>
      <c r="B406" s="11"/>
      <c r="C406" s="12"/>
      <c r="D406" s="12"/>
      <c r="E406" s="131"/>
      <c r="F406" s="131"/>
    </row>
    <row r="407" spans="1:6" s="86" customFormat="1" ht="30" x14ac:dyDescent="0.25">
      <c r="A407" s="63" t="s">
        <v>58</v>
      </c>
      <c r="B407" s="13" t="s">
        <v>411</v>
      </c>
      <c r="C407" s="1" t="s">
        <v>53</v>
      </c>
      <c r="D407" s="4">
        <v>1</v>
      </c>
      <c r="E407" s="4"/>
      <c r="F407" s="4"/>
    </row>
    <row r="408" spans="1:6" s="86" customFormat="1" ht="5.65" customHeight="1" x14ac:dyDescent="0.25">
      <c r="A408" s="91"/>
      <c r="B408" s="24"/>
      <c r="C408" s="20"/>
      <c r="D408" s="20"/>
      <c r="E408" s="157"/>
      <c r="F408" s="157"/>
    </row>
    <row r="409" spans="1:6" s="14" customFormat="1" ht="5.65" customHeight="1" x14ac:dyDescent="0.25">
      <c r="A409" s="74"/>
      <c r="B409" s="11"/>
      <c r="C409" s="12"/>
      <c r="D409" s="12"/>
      <c r="E409" s="131"/>
      <c r="F409" s="131"/>
    </row>
    <row r="410" spans="1:6" s="86" customFormat="1" ht="29.45" customHeight="1" x14ac:dyDescent="0.25">
      <c r="A410" s="63" t="s">
        <v>60</v>
      </c>
      <c r="B410" s="13" t="s">
        <v>329</v>
      </c>
      <c r="C410" s="1"/>
      <c r="D410" s="4"/>
      <c r="E410" s="4"/>
      <c r="F410" s="4"/>
    </row>
    <row r="411" spans="1:6" s="86" customFormat="1" ht="19.899999999999999" customHeight="1" x14ac:dyDescent="0.25">
      <c r="A411" s="63" t="s">
        <v>228</v>
      </c>
      <c r="B411" s="13" t="s">
        <v>330</v>
      </c>
      <c r="C411" s="1" t="s">
        <v>53</v>
      </c>
      <c r="D411" s="4">
        <v>3</v>
      </c>
      <c r="E411" s="4"/>
      <c r="F411" s="4"/>
    </row>
    <row r="412" spans="1:6" s="86" customFormat="1" x14ac:dyDescent="0.25">
      <c r="A412" s="63" t="s">
        <v>230</v>
      </c>
      <c r="B412" s="13" t="s">
        <v>333</v>
      </c>
      <c r="C412" s="1" t="s">
        <v>53</v>
      </c>
      <c r="D412" s="4">
        <v>1</v>
      </c>
      <c r="E412" s="4"/>
      <c r="F412" s="4"/>
    </row>
    <row r="413" spans="1:6" s="86" customFormat="1" ht="5.65" customHeight="1" x14ac:dyDescent="0.25">
      <c r="A413" s="91"/>
      <c r="B413" s="24"/>
      <c r="C413" s="20"/>
      <c r="D413" s="20"/>
      <c r="E413" s="157"/>
      <c r="F413" s="157"/>
    </row>
    <row r="414" spans="1:6" s="14" customFormat="1" ht="5.65" customHeight="1" x14ac:dyDescent="0.25">
      <c r="A414" s="74"/>
      <c r="B414" s="11"/>
      <c r="C414" s="12"/>
      <c r="D414" s="12"/>
      <c r="E414" s="131"/>
      <c r="F414" s="131"/>
    </row>
    <row r="415" spans="1:6" s="86" customFormat="1" ht="45" x14ac:dyDescent="0.25">
      <c r="A415" s="63" t="s">
        <v>62</v>
      </c>
      <c r="B415" s="13" t="s">
        <v>764</v>
      </c>
      <c r="C415" s="1" t="s">
        <v>53</v>
      </c>
      <c r="D415" s="4">
        <v>1</v>
      </c>
      <c r="E415" s="4"/>
      <c r="F415" s="4"/>
    </row>
    <row r="416" spans="1:6" s="86" customFormat="1" ht="5.65" customHeight="1" x14ac:dyDescent="0.25">
      <c r="A416" s="91"/>
      <c r="B416" s="24"/>
      <c r="C416" s="20"/>
      <c r="D416" s="20"/>
      <c r="E416" s="157"/>
      <c r="F416" s="157"/>
    </row>
    <row r="417" spans="1:6" s="14" customFormat="1" ht="5.65" customHeight="1" x14ac:dyDescent="0.25">
      <c r="A417" s="74"/>
      <c r="B417" s="11"/>
      <c r="C417" s="12"/>
      <c r="D417" s="12"/>
      <c r="E417" s="131"/>
      <c r="F417" s="131"/>
    </row>
    <row r="418" spans="1:6" s="86" customFormat="1" ht="167.25" customHeight="1" x14ac:dyDescent="0.25">
      <c r="A418" s="63" t="s">
        <v>64</v>
      </c>
      <c r="B418" s="13" t="s">
        <v>377</v>
      </c>
      <c r="C418" s="1" t="s">
        <v>53</v>
      </c>
      <c r="D418" s="4">
        <v>1</v>
      </c>
      <c r="E418" s="4"/>
      <c r="F418" s="4"/>
    </row>
    <row r="419" spans="1:6" s="86" customFormat="1" ht="5.65" customHeight="1" x14ac:dyDescent="0.25">
      <c r="A419" s="91"/>
      <c r="B419" s="24"/>
      <c r="C419" s="20"/>
      <c r="D419" s="20"/>
      <c r="E419" s="157"/>
      <c r="F419" s="157"/>
    </row>
    <row r="420" spans="1:6" s="14" customFormat="1" ht="5.65" customHeight="1" x14ac:dyDescent="0.25">
      <c r="A420" s="74"/>
      <c r="B420" s="11"/>
      <c r="C420" s="12"/>
      <c r="D420" s="12"/>
      <c r="E420" s="131"/>
      <c r="F420" s="131"/>
    </row>
    <row r="421" spans="1:6" s="86" customFormat="1" ht="75" x14ac:dyDescent="0.25">
      <c r="A421" s="63" t="s">
        <v>67</v>
      </c>
      <c r="B421" s="13" t="s">
        <v>759</v>
      </c>
      <c r="C421" s="1"/>
      <c r="D421" s="4"/>
      <c r="E421" s="4"/>
      <c r="F421" s="4"/>
    </row>
    <row r="422" spans="1:6" s="86" customFormat="1" x14ac:dyDescent="0.25">
      <c r="A422" s="63" t="s">
        <v>410</v>
      </c>
      <c r="B422" s="13" t="s">
        <v>326</v>
      </c>
      <c r="C422" s="1" t="s">
        <v>53</v>
      </c>
      <c r="D422" s="4">
        <v>1</v>
      </c>
      <c r="E422" s="4"/>
      <c r="F422" s="4"/>
    </row>
    <row r="423" spans="1:6" s="86" customFormat="1" x14ac:dyDescent="0.25">
      <c r="A423" s="63" t="s">
        <v>409</v>
      </c>
      <c r="B423" s="13" t="s">
        <v>327</v>
      </c>
      <c r="C423" s="1" t="s">
        <v>53</v>
      </c>
      <c r="D423" s="4">
        <v>1</v>
      </c>
      <c r="E423" s="4"/>
      <c r="F423" s="4"/>
    </row>
    <row r="424" spans="1:6" s="86" customFormat="1" x14ac:dyDescent="0.25">
      <c r="A424" s="63" t="s">
        <v>408</v>
      </c>
      <c r="B424" s="13" t="s">
        <v>225</v>
      </c>
      <c r="C424" s="1" t="s">
        <v>53</v>
      </c>
      <c r="D424" s="4">
        <v>1</v>
      </c>
      <c r="E424" s="4"/>
      <c r="F424" s="4"/>
    </row>
    <row r="425" spans="1:6" s="86" customFormat="1" ht="5.65" customHeight="1" x14ac:dyDescent="0.25">
      <c r="A425" s="91"/>
      <c r="B425" s="24"/>
      <c r="C425" s="20"/>
      <c r="D425" s="20"/>
      <c r="E425" s="157"/>
      <c r="F425" s="157"/>
    </row>
    <row r="426" spans="1:6" s="14" customFormat="1" ht="5.65" customHeight="1" x14ac:dyDescent="0.25">
      <c r="A426" s="74"/>
      <c r="B426" s="11"/>
      <c r="C426" s="12"/>
      <c r="D426" s="12"/>
      <c r="E426" s="131"/>
      <c r="F426" s="131"/>
    </row>
    <row r="427" spans="1:6" s="86" customFormat="1" ht="60" x14ac:dyDescent="0.25">
      <c r="A427" s="63" t="s">
        <v>69</v>
      </c>
      <c r="B427" s="13" t="s">
        <v>765</v>
      </c>
      <c r="C427" s="1" t="s">
        <v>86</v>
      </c>
      <c r="D427" s="4">
        <v>1</v>
      </c>
      <c r="E427" s="4"/>
      <c r="F427" s="4"/>
    </row>
    <row r="428" spans="1:6" s="86" customFormat="1" ht="5.45" customHeight="1" x14ac:dyDescent="0.25">
      <c r="A428" s="63"/>
      <c r="B428" s="13"/>
      <c r="C428" s="1"/>
      <c r="D428" s="4"/>
      <c r="E428" s="4"/>
      <c r="F428" s="4"/>
    </row>
    <row r="429" spans="1:6" s="86" customFormat="1" ht="5.45" customHeight="1" x14ac:dyDescent="0.25">
      <c r="A429" s="63"/>
      <c r="B429" s="13"/>
      <c r="C429" s="1"/>
      <c r="D429" s="4"/>
      <c r="E429" s="4"/>
      <c r="F429" s="4"/>
    </row>
    <row r="430" spans="1:6" s="86" customFormat="1" x14ac:dyDescent="0.25">
      <c r="A430" s="63" t="s">
        <v>71</v>
      </c>
      <c r="B430" s="13" t="s">
        <v>746</v>
      </c>
      <c r="C430" s="1" t="s">
        <v>86</v>
      </c>
      <c r="D430" s="4">
        <v>1</v>
      </c>
      <c r="E430" s="4"/>
      <c r="F430" s="4"/>
    </row>
    <row r="431" spans="1:6" s="86" customFormat="1" ht="5.65" customHeight="1" x14ac:dyDescent="0.25">
      <c r="A431" s="91"/>
      <c r="B431" s="24"/>
      <c r="C431" s="156"/>
      <c r="D431" s="20"/>
      <c r="E431" s="168"/>
      <c r="F431" s="168" t="str">
        <f>IF(D431&gt;0,ROUND((E431*D431),2),"")</f>
        <v/>
      </c>
    </row>
    <row r="432" spans="1:6" s="14" customFormat="1" ht="5.65" customHeight="1" x14ac:dyDescent="0.25">
      <c r="A432" s="74"/>
      <c r="B432" s="11"/>
      <c r="C432" s="130"/>
      <c r="D432" s="12"/>
      <c r="E432" s="169"/>
      <c r="F432" s="169"/>
    </row>
    <row r="433" spans="1:6" s="86" customFormat="1" ht="45" x14ac:dyDescent="0.25">
      <c r="A433" s="63" t="s">
        <v>72</v>
      </c>
      <c r="B433" s="95" t="s">
        <v>747</v>
      </c>
      <c r="C433" s="1" t="s">
        <v>86</v>
      </c>
      <c r="D433" s="4">
        <v>1</v>
      </c>
      <c r="E433" s="15"/>
      <c r="F433" s="15"/>
    </row>
    <row r="434" spans="1:6" s="86" customFormat="1" ht="5.65" customHeight="1" x14ac:dyDescent="0.25">
      <c r="A434" s="91"/>
      <c r="B434" s="24"/>
      <c r="C434" s="20"/>
      <c r="D434" s="20"/>
      <c r="E434" s="168"/>
      <c r="F434" s="168"/>
    </row>
    <row r="435" spans="1:6" s="14" customFormat="1" ht="5.65" customHeight="1" x14ac:dyDescent="0.25">
      <c r="A435" s="74"/>
      <c r="B435" s="11"/>
      <c r="C435" s="12"/>
      <c r="D435" s="12"/>
      <c r="E435" s="169"/>
      <c r="F435" s="169"/>
    </row>
    <row r="436" spans="1:6" s="86" customFormat="1" ht="30" x14ac:dyDescent="0.25">
      <c r="A436" s="63" t="s">
        <v>75</v>
      </c>
      <c r="B436" s="13" t="s">
        <v>745</v>
      </c>
      <c r="C436" s="1" t="s">
        <v>86</v>
      </c>
      <c r="D436" s="4">
        <v>1</v>
      </c>
      <c r="E436" s="15"/>
      <c r="F436" s="15"/>
    </row>
    <row r="437" spans="1:6" s="14" customFormat="1" ht="5.65" customHeight="1" x14ac:dyDescent="0.25">
      <c r="A437" s="74"/>
      <c r="B437" s="11"/>
      <c r="C437" s="130"/>
      <c r="D437" s="12"/>
      <c r="E437" s="169"/>
      <c r="F437" s="169"/>
    </row>
    <row r="438" spans="1:6" s="14" customFormat="1" ht="5.65" customHeight="1" x14ac:dyDescent="0.25">
      <c r="A438" s="74"/>
      <c r="B438" s="11"/>
      <c r="C438" s="12"/>
      <c r="D438" s="12"/>
      <c r="E438" s="131"/>
      <c r="F438" s="131"/>
    </row>
    <row r="439" spans="1:6" s="86" customFormat="1" x14ac:dyDescent="0.25">
      <c r="A439" s="63" t="s">
        <v>78</v>
      </c>
      <c r="B439" s="13" t="s">
        <v>88</v>
      </c>
      <c r="C439" s="1" t="s">
        <v>89</v>
      </c>
      <c r="D439" s="22">
        <v>0.1</v>
      </c>
      <c r="E439" s="131"/>
      <c r="F439" s="4"/>
    </row>
    <row r="440" spans="1:6" s="86" customFormat="1" ht="5.65" customHeight="1" x14ac:dyDescent="0.25">
      <c r="A440" s="91"/>
      <c r="B440" s="24"/>
      <c r="C440" s="20"/>
      <c r="D440" s="20"/>
      <c r="E440" s="157"/>
      <c r="F440" s="157"/>
    </row>
    <row r="441" spans="1:6" s="14" customFormat="1" ht="5.65" customHeight="1" x14ac:dyDescent="0.25">
      <c r="A441" s="74"/>
      <c r="B441" s="11"/>
      <c r="C441" s="12"/>
      <c r="D441" s="12"/>
      <c r="E441" s="131"/>
      <c r="F441" s="131"/>
    </row>
    <row r="442" spans="1:6" s="86" customFormat="1" ht="19.5" customHeight="1" x14ac:dyDescent="0.25">
      <c r="A442" s="104"/>
      <c r="B442" s="23" t="s">
        <v>336</v>
      </c>
      <c r="C442" s="23"/>
      <c r="D442" s="23"/>
      <c r="E442" s="193"/>
      <c r="F442" s="194"/>
    </row>
    <row r="443" spans="1:6" s="14" customFormat="1" x14ac:dyDescent="0.25">
      <c r="A443" s="63"/>
      <c r="C443" s="1"/>
      <c r="D443" s="4"/>
      <c r="E443" s="13"/>
      <c r="F443" s="4"/>
    </row>
    <row r="444" spans="1:6" s="14" customFormat="1" x14ac:dyDescent="0.25">
      <c r="A444" s="63"/>
      <c r="C444" s="1"/>
      <c r="D444" s="4"/>
      <c r="E444" s="4"/>
      <c r="F444" s="4"/>
    </row>
    <row r="445" spans="1:6" x14ac:dyDescent="0.25">
      <c r="A445" s="71" t="s">
        <v>407</v>
      </c>
      <c r="B445" s="72" t="s">
        <v>406</v>
      </c>
      <c r="C445" s="2"/>
      <c r="D445" s="2"/>
      <c r="E445" s="129"/>
      <c r="F445" s="73"/>
    </row>
    <row r="446" spans="1:6" s="86" customFormat="1" ht="5.65" customHeight="1" x14ac:dyDescent="0.25">
      <c r="A446" s="91"/>
      <c r="B446" s="24"/>
      <c r="C446" s="20"/>
      <c r="D446" s="20"/>
      <c r="E446" s="157"/>
      <c r="F446" s="157"/>
    </row>
    <row r="447" spans="1:6" s="86" customFormat="1" ht="5.45" customHeight="1" x14ac:dyDescent="0.25">
      <c r="A447" s="74"/>
      <c r="B447" s="75"/>
      <c r="C447" s="12"/>
      <c r="D447" s="12"/>
      <c r="E447" s="131"/>
      <c r="F447" s="131"/>
    </row>
    <row r="448" spans="1:6" s="86" customFormat="1" ht="95.25" customHeight="1" x14ac:dyDescent="0.25">
      <c r="A448" s="63" t="s">
        <v>92</v>
      </c>
      <c r="B448" s="105" t="s">
        <v>405</v>
      </c>
      <c r="C448" s="1" t="s">
        <v>46</v>
      </c>
      <c r="D448" s="4">
        <v>14.7</v>
      </c>
      <c r="E448" s="4"/>
      <c r="F448" s="4"/>
    </row>
    <row r="449" spans="1:6" s="86" customFormat="1" ht="5.65" customHeight="1" x14ac:dyDescent="0.25">
      <c r="A449" s="91"/>
      <c r="B449" s="24"/>
      <c r="C449" s="20"/>
      <c r="D449" s="20"/>
      <c r="E449" s="157"/>
      <c r="F449" s="157"/>
    </row>
    <row r="450" spans="1:6" s="14" customFormat="1" ht="5.65" customHeight="1" x14ac:dyDescent="0.25">
      <c r="A450" s="74"/>
      <c r="B450" s="11"/>
      <c r="C450" s="12"/>
      <c r="D450" s="12"/>
      <c r="E450" s="131"/>
      <c r="F450" s="131"/>
    </row>
    <row r="451" spans="1:6" s="86" customFormat="1" ht="90" x14ac:dyDescent="0.25">
      <c r="A451" s="63" t="s">
        <v>49</v>
      </c>
      <c r="B451" s="13" t="s">
        <v>591</v>
      </c>
      <c r="C451" s="1" t="s">
        <v>53</v>
      </c>
      <c r="D451" s="4">
        <v>2</v>
      </c>
      <c r="E451" s="4"/>
      <c r="F451" s="4"/>
    </row>
    <row r="452" spans="1:6" s="86" customFormat="1" ht="5.65" customHeight="1" x14ac:dyDescent="0.25">
      <c r="A452" s="91"/>
      <c r="B452" s="24"/>
      <c r="C452" s="20"/>
      <c r="D452" s="20"/>
      <c r="E452" s="157"/>
      <c r="F452" s="157" t="str">
        <f>IF(D452&gt;0,ROUND((E452*D452),2),"")</f>
        <v/>
      </c>
    </row>
    <row r="453" spans="1:6" s="14" customFormat="1" ht="5.65" customHeight="1" x14ac:dyDescent="0.25">
      <c r="A453" s="74"/>
      <c r="B453" s="11"/>
      <c r="C453" s="12"/>
      <c r="D453" s="12"/>
      <c r="E453" s="131"/>
      <c r="F453" s="131" t="str">
        <f>IF(D453&gt;0,ROUND((E453*D453),2),"")</f>
        <v/>
      </c>
    </row>
    <row r="454" spans="1:6" s="86" customFormat="1" ht="120" x14ac:dyDescent="0.25">
      <c r="A454" s="63" t="s">
        <v>51</v>
      </c>
      <c r="B454" s="13" t="s">
        <v>404</v>
      </c>
      <c r="C454" s="1" t="s">
        <v>46</v>
      </c>
      <c r="D454" s="4">
        <v>12</v>
      </c>
      <c r="E454" s="4"/>
      <c r="F454" s="4"/>
    </row>
    <row r="455" spans="1:6" s="86" customFormat="1" ht="5.65" customHeight="1" x14ac:dyDescent="0.25">
      <c r="A455" s="91"/>
      <c r="B455" s="24"/>
      <c r="C455" s="20"/>
      <c r="D455" s="20"/>
      <c r="E455" s="157"/>
      <c r="F455" s="157"/>
    </row>
    <row r="456" spans="1:6" s="14" customFormat="1" ht="5.65" customHeight="1" x14ac:dyDescent="0.25">
      <c r="A456" s="74"/>
      <c r="B456" s="11"/>
      <c r="C456" s="12"/>
      <c r="D456" s="12"/>
      <c r="E456" s="131"/>
      <c r="F456" s="131"/>
    </row>
    <row r="457" spans="1:6" s="86" customFormat="1" ht="120" x14ac:dyDescent="0.25">
      <c r="A457" s="63" t="s">
        <v>54</v>
      </c>
      <c r="B457" s="13" t="s">
        <v>403</v>
      </c>
      <c r="C457" s="1" t="s">
        <v>46</v>
      </c>
      <c r="D457" s="4">
        <v>4.5</v>
      </c>
      <c r="E457" s="4"/>
      <c r="F457" s="4"/>
    </row>
    <row r="458" spans="1:6" s="86" customFormat="1" x14ac:dyDescent="0.25">
      <c r="A458" s="63"/>
      <c r="B458" s="13"/>
      <c r="C458" s="1"/>
      <c r="D458" s="4"/>
      <c r="E458" s="4"/>
      <c r="F458" s="4"/>
    </row>
    <row r="459" spans="1:6" s="86" customFormat="1" ht="43.5" customHeight="1" x14ac:dyDescent="0.25">
      <c r="A459" s="106">
        <v>5</v>
      </c>
      <c r="B459" s="13" t="s">
        <v>402</v>
      </c>
      <c r="C459" s="1" t="s">
        <v>74</v>
      </c>
      <c r="D459" s="4">
        <v>22.5</v>
      </c>
      <c r="E459" s="157"/>
      <c r="F459" s="157"/>
    </row>
    <row r="460" spans="1:6" s="14" customFormat="1" ht="15" customHeight="1" x14ac:dyDescent="0.25">
      <c r="A460" s="74"/>
      <c r="B460" s="11"/>
      <c r="C460" s="12"/>
      <c r="D460" s="12"/>
      <c r="E460" s="131"/>
      <c r="F460" s="131"/>
    </row>
    <row r="461" spans="1:6" s="86" customFormat="1" ht="165" x14ac:dyDescent="0.25">
      <c r="A461" s="63" t="s">
        <v>58</v>
      </c>
      <c r="B461" s="13" t="s">
        <v>401</v>
      </c>
      <c r="C461" s="1" t="s">
        <v>53</v>
      </c>
      <c r="D461" s="4">
        <v>1</v>
      </c>
      <c r="E461" s="4"/>
      <c r="F461" s="4"/>
    </row>
    <row r="462" spans="1:6" s="86" customFormat="1" ht="5.65" customHeight="1" x14ac:dyDescent="0.25">
      <c r="A462" s="91"/>
      <c r="B462" s="24"/>
      <c r="C462" s="20"/>
      <c r="D462" s="20"/>
      <c r="E462" s="157"/>
      <c r="F462" s="157" t="str">
        <f>IF(D462&gt;0,ROUND((E462*D462),2),"")</f>
        <v/>
      </c>
    </row>
    <row r="463" spans="1:6" s="14" customFormat="1" ht="5.65" customHeight="1" x14ac:dyDescent="0.25">
      <c r="A463" s="74"/>
      <c r="B463" s="11"/>
      <c r="C463" s="12"/>
      <c r="D463" s="12"/>
      <c r="E463" s="131"/>
      <c r="F463" s="131" t="str">
        <f>IF(D463&gt;0,ROUND((E463*D463),2),"")</f>
        <v/>
      </c>
    </row>
    <row r="464" spans="1:6" s="86" customFormat="1" ht="180" x14ac:dyDescent="0.25">
      <c r="A464" s="63" t="s">
        <v>60</v>
      </c>
      <c r="B464" s="13" t="s">
        <v>710</v>
      </c>
      <c r="C464" s="1" t="s">
        <v>53</v>
      </c>
      <c r="D464" s="4">
        <v>1</v>
      </c>
      <c r="E464" s="4"/>
      <c r="F464" s="4"/>
    </row>
    <row r="465" spans="1:6" s="86" customFormat="1" ht="5.65" customHeight="1" x14ac:dyDescent="0.25">
      <c r="A465" s="91"/>
      <c r="B465" s="24"/>
      <c r="C465" s="20"/>
      <c r="D465" s="20"/>
      <c r="E465" s="157"/>
      <c r="F465" s="157"/>
    </row>
    <row r="466" spans="1:6" s="14" customFormat="1" ht="5.65" customHeight="1" x14ac:dyDescent="0.25">
      <c r="A466" s="74"/>
      <c r="B466" s="11"/>
      <c r="C466" s="12"/>
      <c r="D466" s="12"/>
      <c r="E466" s="131"/>
      <c r="F466" s="131"/>
    </row>
    <row r="467" spans="1:6" s="86" customFormat="1" ht="165" x14ac:dyDescent="0.25">
      <c r="A467" s="63" t="s">
        <v>62</v>
      </c>
      <c r="B467" s="13" t="s">
        <v>400</v>
      </c>
      <c r="C467" s="1" t="s">
        <v>53</v>
      </c>
      <c r="D467" s="4">
        <v>1</v>
      </c>
      <c r="E467" s="4"/>
      <c r="F467" s="4"/>
    </row>
    <row r="468" spans="1:6" s="86" customFormat="1" ht="5.65" customHeight="1" x14ac:dyDescent="0.25">
      <c r="A468" s="91"/>
      <c r="B468" s="24"/>
      <c r="C468" s="20"/>
      <c r="D468" s="20"/>
      <c r="E468" s="157"/>
      <c r="F468" s="157"/>
    </row>
    <row r="469" spans="1:6" s="14" customFormat="1" ht="5.65" customHeight="1" x14ac:dyDescent="0.25">
      <c r="A469" s="74"/>
      <c r="B469" s="11"/>
      <c r="C469" s="12"/>
      <c r="D469" s="12"/>
      <c r="E469" s="131"/>
      <c r="F469" s="131"/>
    </row>
    <row r="470" spans="1:6" s="86" customFormat="1" ht="75" x14ac:dyDescent="0.25">
      <c r="A470" s="63" t="s">
        <v>64</v>
      </c>
      <c r="B470" s="13" t="s">
        <v>399</v>
      </c>
      <c r="C470" s="1" t="s">
        <v>94</v>
      </c>
      <c r="D470" s="4">
        <v>62</v>
      </c>
      <c r="E470" s="4"/>
      <c r="F470" s="4"/>
    </row>
    <row r="471" spans="1:6" s="86" customFormat="1" ht="5.65" customHeight="1" x14ac:dyDescent="0.25">
      <c r="A471" s="91"/>
      <c r="B471" s="24"/>
      <c r="C471" s="20"/>
      <c r="D471" s="20"/>
      <c r="E471" s="157"/>
      <c r="F471" s="157"/>
    </row>
    <row r="472" spans="1:6" s="14" customFormat="1" ht="5.65" customHeight="1" x14ac:dyDescent="0.25">
      <c r="A472" s="74"/>
      <c r="B472" s="11"/>
      <c r="C472" s="12"/>
      <c r="D472" s="12"/>
      <c r="E472" s="131"/>
      <c r="F472" s="131"/>
    </row>
    <row r="473" spans="1:6" s="86" customFormat="1" ht="75" x14ac:dyDescent="0.25">
      <c r="A473" s="63" t="s">
        <v>67</v>
      </c>
      <c r="B473" s="13" t="s">
        <v>398</v>
      </c>
      <c r="C473" s="1" t="s">
        <v>94</v>
      </c>
      <c r="D473" s="4">
        <v>4.74</v>
      </c>
      <c r="E473" s="4"/>
      <c r="F473" s="4"/>
    </row>
    <row r="474" spans="1:6" s="86" customFormat="1" ht="5.65" customHeight="1" x14ac:dyDescent="0.25">
      <c r="A474" s="91"/>
      <c r="B474" s="24"/>
      <c r="C474" s="20"/>
      <c r="D474" s="20"/>
      <c r="E474" s="157"/>
      <c r="F474" s="157" t="str">
        <f>IF(D474&gt;0,ROUND((E474*D474),2),"")</f>
        <v/>
      </c>
    </row>
    <row r="475" spans="1:6" s="14" customFormat="1" ht="5.65" customHeight="1" x14ac:dyDescent="0.25">
      <c r="A475" s="74"/>
      <c r="B475" s="11"/>
      <c r="C475" s="12"/>
      <c r="D475" s="12"/>
      <c r="E475" s="131"/>
      <c r="F475" s="131" t="str">
        <f>IF(D475&gt;0,ROUND((E475*D475),2),"")</f>
        <v/>
      </c>
    </row>
    <row r="476" spans="1:6" s="86" customFormat="1" ht="153.75" customHeight="1" x14ac:dyDescent="0.25">
      <c r="A476" s="63" t="s">
        <v>69</v>
      </c>
      <c r="B476" s="13" t="s">
        <v>397</v>
      </c>
      <c r="C476" s="1"/>
      <c r="D476" s="4"/>
      <c r="E476" s="4"/>
      <c r="F476" s="4"/>
    </row>
    <row r="477" spans="1:6" s="86" customFormat="1" x14ac:dyDescent="0.25">
      <c r="A477" s="63" t="s">
        <v>396</v>
      </c>
      <c r="B477" s="13" t="s">
        <v>395</v>
      </c>
      <c r="C477" s="1" t="s">
        <v>46</v>
      </c>
      <c r="D477" s="4">
        <v>18</v>
      </c>
      <c r="E477" s="4"/>
      <c r="F477" s="4"/>
    </row>
    <row r="478" spans="1:6" s="86" customFormat="1" x14ac:dyDescent="0.25">
      <c r="A478" s="63" t="s">
        <v>394</v>
      </c>
      <c r="B478" s="13" t="s">
        <v>393</v>
      </c>
      <c r="C478" s="1" t="s">
        <v>46</v>
      </c>
      <c r="D478" s="4">
        <v>1.2</v>
      </c>
      <c r="E478" s="4"/>
      <c r="F478" s="4"/>
    </row>
    <row r="479" spans="1:6" s="86" customFormat="1" ht="30" x14ac:dyDescent="0.25">
      <c r="A479" s="63" t="s">
        <v>392</v>
      </c>
      <c r="B479" s="13" t="s">
        <v>391</v>
      </c>
      <c r="C479" s="1" t="s">
        <v>53</v>
      </c>
      <c r="D479" s="4">
        <v>1</v>
      </c>
      <c r="E479" s="4"/>
      <c r="F479" s="4"/>
    </row>
    <row r="480" spans="1:6" s="86" customFormat="1" ht="5.65" customHeight="1" x14ac:dyDescent="0.25">
      <c r="A480" s="91"/>
      <c r="B480" s="24"/>
      <c r="C480" s="20"/>
      <c r="D480" s="20"/>
      <c r="E480" s="157"/>
      <c r="F480" s="157"/>
    </row>
    <row r="481" spans="1:6" s="14" customFormat="1" ht="5.65" customHeight="1" x14ac:dyDescent="0.25">
      <c r="A481" s="74"/>
      <c r="B481" s="11"/>
      <c r="C481" s="12"/>
      <c r="D481" s="12"/>
      <c r="E481" s="131"/>
      <c r="F481" s="131"/>
    </row>
    <row r="482" spans="1:6" s="86" customFormat="1" ht="75" x14ac:dyDescent="0.25">
      <c r="A482" s="63" t="s">
        <v>71</v>
      </c>
      <c r="B482" s="13" t="s">
        <v>390</v>
      </c>
      <c r="C482" s="1" t="s">
        <v>46</v>
      </c>
      <c r="D482" s="4">
        <v>9</v>
      </c>
      <c r="E482" s="4"/>
      <c r="F482" s="4"/>
    </row>
    <row r="483" spans="1:6" s="86" customFormat="1" ht="5.65" customHeight="1" x14ac:dyDescent="0.25">
      <c r="A483" s="91"/>
      <c r="B483" s="24"/>
      <c r="C483" s="20"/>
      <c r="D483" s="20"/>
      <c r="E483" s="157"/>
      <c r="F483" s="157"/>
    </row>
    <row r="484" spans="1:6" s="14" customFormat="1" ht="5.65" customHeight="1" x14ac:dyDescent="0.25">
      <c r="A484" s="74"/>
      <c r="B484" s="11"/>
      <c r="C484" s="12"/>
      <c r="D484" s="12"/>
      <c r="E484" s="131"/>
      <c r="F484" s="131"/>
    </row>
    <row r="485" spans="1:6" s="86" customFormat="1" ht="105" x14ac:dyDescent="0.25">
      <c r="A485" s="63" t="s">
        <v>72</v>
      </c>
      <c r="B485" s="13" t="s">
        <v>389</v>
      </c>
      <c r="C485" s="1" t="s">
        <v>94</v>
      </c>
      <c r="D485" s="4">
        <v>87.8</v>
      </c>
      <c r="E485" s="4"/>
      <c r="F485" s="4"/>
    </row>
    <row r="486" spans="1:6" s="86" customFormat="1" ht="5.65" customHeight="1" x14ac:dyDescent="0.25">
      <c r="A486" s="91"/>
      <c r="B486" s="24"/>
      <c r="C486" s="20"/>
      <c r="D486" s="20"/>
      <c r="E486" s="157"/>
      <c r="F486" s="157"/>
    </row>
    <row r="487" spans="1:6" s="86" customFormat="1" ht="5.65" customHeight="1" x14ac:dyDescent="0.25">
      <c r="A487" s="74"/>
      <c r="B487" s="75"/>
      <c r="C487" s="12"/>
      <c r="D487" s="12"/>
      <c r="E487" s="131"/>
      <c r="F487" s="131"/>
    </row>
    <row r="488" spans="1:6" s="86" customFormat="1" ht="105" x14ac:dyDescent="0.25">
      <c r="A488" s="63" t="s">
        <v>75</v>
      </c>
      <c r="B488" s="13" t="s">
        <v>388</v>
      </c>
      <c r="C488" s="1" t="s">
        <v>94</v>
      </c>
      <c r="D488" s="4">
        <v>64.5</v>
      </c>
      <c r="E488" s="4"/>
      <c r="F488" s="4"/>
    </row>
    <row r="489" spans="1:6" s="86" customFormat="1" ht="5.65" customHeight="1" x14ac:dyDescent="0.25">
      <c r="A489" s="91"/>
      <c r="B489" s="24"/>
      <c r="C489" s="20"/>
      <c r="D489" s="20"/>
      <c r="E489" s="157"/>
      <c r="F489" s="157"/>
    </row>
    <row r="490" spans="1:6" s="86" customFormat="1" ht="5.65" customHeight="1" x14ac:dyDescent="0.25">
      <c r="A490" s="74"/>
      <c r="B490" s="75"/>
      <c r="C490" s="12"/>
      <c r="D490" s="12"/>
      <c r="E490" s="131"/>
      <c r="F490" s="131"/>
    </row>
    <row r="491" spans="1:6" s="86" customFormat="1" ht="104.25" customHeight="1" x14ac:dyDescent="0.25">
      <c r="A491" s="63" t="s">
        <v>78</v>
      </c>
      <c r="B491" s="13" t="s">
        <v>387</v>
      </c>
      <c r="C491" s="1" t="s">
        <v>94</v>
      </c>
      <c r="D491" s="4">
        <v>37.299999999999997</v>
      </c>
      <c r="E491" s="4"/>
      <c r="F491" s="4"/>
    </row>
    <row r="492" spans="1:6" s="86" customFormat="1" ht="5.65" customHeight="1" x14ac:dyDescent="0.25">
      <c r="A492" s="91"/>
      <c r="B492" s="24"/>
      <c r="C492" s="20"/>
      <c r="D492" s="20"/>
      <c r="E492" s="157"/>
      <c r="F492" s="157"/>
    </row>
    <row r="493" spans="1:6" s="86" customFormat="1" ht="5.65" customHeight="1" x14ac:dyDescent="0.25">
      <c r="A493" s="74"/>
      <c r="B493" s="75"/>
      <c r="C493" s="12"/>
      <c r="D493" s="12"/>
      <c r="E493" s="131"/>
      <c r="F493" s="131"/>
    </row>
    <row r="494" spans="1:6" s="86" customFormat="1" ht="60" x14ac:dyDescent="0.25">
      <c r="A494" s="63" t="s">
        <v>80</v>
      </c>
      <c r="B494" s="13" t="s">
        <v>386</v>
      </c>
      <c r="C494" s="1" t="s">
        <v>94</v>
      </c>
      <c r="D494" s="4">
        <v>8.6</v>
      </c>
      <c r="E494" s="4"/>
      <c r="F494" s="4"/>
    </row>
    <row r="495" spans="1:6" s="86" customFormat="1" ht="5.65" customHeight="1" x14ac:dyDescent="0.25">
      <c r="A495" s="91"/>
      <c r="B495" s="24"/>
      <c r="C495" s="20"/>
      <c r="D495" s="20"/>
      <c r="E495" s="157"/>
      <c r="F495" s="157"/>
    </row>
    <row r="496" spans="1:6" s="14" customFormat="1" ht="5.65" customHeight="1" x14ac:dyDescent="0.25">
      <c r="A496" s="74"/>
      <c r="B496" s="11"/>
      <c r="C496" s="12"/>
      <c r="D496" s="12"/>
      <c r="E496" s="131"/>
      <c r="F496" s="131"/>
    </row>
    <row r="497" spans="1:6" s="86" customFormat="1" x14ac:dyDescent="0.25">
      <c r="A497" s="63" t="s">
        <v>82</v>
      </c>
      <c r="B497" s="13" t="s">
        <v>88</v>
      </c>
      <c r="C497" s="1" t="s">
        <v>89</v>
      </c>
      <c r="D497" s="22">
        <v>0.1</v>
      </c>
      <c r="E497" s="131"/>
      <c r="F497" s="4"/>
    </row>
    <row r="498" spans="1:6" s="86" customFormat="1" ht="5.65" customHeight="1" x14ac:dyDescent="0.25">
      <c r="A498" s="91"/>
      <c r="B498" s="24"/>
      <c r="C498" s="20"/>
      <c r="D498" s="20"/>
      <c r="E498" s="157"/>
      <c r="F498" s="157"/>
    </row>
    <row r="499" spans="1:6" s="14" customFormat="1" ht="5.65" customHeight="1" x14ac:dyDescent="0.25">
      <c r="A499" s="74"/>
      <c r="B499" s="11"/>
      <c r="C499" s="12"/>
      <c r="D499" s="12"/>
      <c r="E499" s="131"/>
      <c r="F499" s="131"/>
    </row>
    <row r="500" spans="1:6" s="86" customFormat="1" ht="18" customHeight="1" x14ac:dyDescent="0.25">
      <c r="A500" s="92"/>
      <c r="B500" s="23" t="s">
        <v>385</v>
      </c>
      <c r="C500" s="23"/>
      <c r="D500" s="23"/>
      <c r="E500" s="193"/>
      <c r="F500" s="194"/>
    </row>
    <row r="501" spans="1:6" s="14" customFormat="1" x14ac:dyDescent="0.25">
      <c r="A501" s="63"/>
      <c r="C501" s="1"/>
      <c r="D501" s="4"/>
      <c r="E501" s="4"/>
      <c r="F501" s="4"/>
    </row>
    <row r="502" spans="1:6" s="14" customFormat="1" x14ac:dyDescent="0.25">
      <c r="A502" s="63"/>
      <c r="C502" s="1"/>
      <c r="D502" s="4"/>
      <c r="E502" s="4"/>
      <c r="F502" s="4"/>
    </row>
    <row r="503" spans="1:6" x14ac:dyDescent="0.25">
      <c r="A503" s="71" t="s">
        <v>384</v>
      </c>
      <c r="B503" s="72" t="s">
        <v>31</v>
      </c>
      <c r="C503" s="2"/>
      <c r="D503" s="2"/>
      <c r="E503" s="129"/>
      <c r="F503" s="73"/>
    </row>
    <row r="504" spans="1:6" s="86" customFormat="1" ht="5.65" customHeight="1" x14ac:dyDescent="0.25">
      <c r="A504" s="91"/>
      <c r="B504" s="24"/>
      <c r="C504" s="20"/>
      <c r="D504" s="20"/>
      <c r="E504" s="157"/>
      <c r="F504" s="157"/>
    </row>
    <row r="505" spans="1:6" s="86" customFormat="1" ht="5.45" customHeight="1" x14ac:dyDescent="0.25">
      <c r="A505" s="74"/>
      <c r="B505" s="75"/>
      <c r="C505" s="12"/>
      <c r="D505" s="12"/>
      <c r="E505" s="131"/>
      <c r="F505" s="131"/>
    </row>
    <row r="506" spans="1:6" s="86" customFormat="1" ht="30" x14ac:dyDescent="0.25">
      <c r="A506" s="63" t="s">
        <v>92</v>
      </c>
      <c r="B506" s="13" t="s">
        <v>383</v>
      </c>
      <c r="C506" s="1" t="s">
        <v>381</v>
      </c>
      <c r="D506" s="4">
        <v>10</v>
      </c>
      <c r="E506" s="4"/>
      <c r="F506" s="4"/>
    </row>
    <row r="507" spans="1:6" s="14" customFormat="1" ht="15" customHeight="1" x14ac:dyDescent="0.25">
      <c r="A507" s="74"/>
      <c r="B507" s="11"/>
      <c r="C507" s="12"/>
      <c r="D507" s="12"/>
      <c r="E507" s="131"/>
      <c r="F507" s="131"/>
    </row>
    <row r="508" spans="1:6" s="86" customFormat="1" ht="75" x14ac:dyDescent="0.25">
      <c r="A508" s="63" t="s">
        <v>49</v>
      </c>
      <c r="B508" s="13" t="s">
        <v>382</v>
      </c>
      <c r="C508" s="1" t="s">
        <v>381</v>
      </c>
      <c r="D508" s="4">
        <v>16</v>
      </c>
      <c r="E508" s="4"/>
      <c r="F508" s="4"/>
    </row>
    <row r="509" spans="1:6" s="86" customFormat="1" ht="5.65" customHeight="1" x14ac:dyDescent="0.25">
      <c r="A509" s="91"/>
      <c r="B509" s="24"/>
      <c r="C509" s="20"/>
      <c r="D509" s="20"/>
      <c r="E509" s="157"/>
      <c r="F509" s="157"/>
    </row>
    <row r="510" spans="1:6" s="14" customFormat="1" ht="5.65" customHeight="1" x14ac:dyDescent="0.25">
      <c r="A510" s="74"/>
      <c r="B510" s="11"/>
      <c r="C510" s="12"/>
      <c r="D510" s="12"/>
      <c r="E510" s="131"/>
      <c r="F510" s="131"/>
    </row>
    <row r="511" spans="1:6" s="86" customFormat="1" x14ac:dyDescent="0.25">
      <c r="A511" s="63" t="s">
        <v>51</v>
      </c>
      <c r="B511" s="13" t="s">
        <v>241</v>
      </c>
      <c r="C511" s="1" t="s">
        <v>53</v>
      </c>
      <c r="D511" s="4">
        <v>1</v>
      </c>
      <c r="E511" s="4"/>
      <c r="F511" s="4"/>
    </row>
    <row r="512" spans="1:6" s="86" customFormat="1" ht="5.65" customHeight="1" x14ac:dyDescent="0.25">
      <c r="A512" s="91"/>
      <c r="B512" s="24"/>
      <c r="C512" s="20"/>
      <c r="D512" s="20"/>
      <c r="E512" s="157"/>
      <c r="F512" s="157" t="str">
        <f>IF(D512&gt;0,ROUND((E512*D512),2),"")</f>
        <v/>
      </c>
    </row>
    <row r="513" spans="1:6" s="14" customFormat="1" ht="5.65" customHeight="1" x14ac:dyDescent="0.25">
      <c r="A513" s="74"/>
      <c r="B513" s="11"/>
      <c r="C513" s="12"/>
      <c r="D513" s="12"/>
      <c r="E513" s="131"/>
      <c r="F513" s="131" t="str">
        <f>IF(D513&gt;0,ROUND((E513*D513),2),"")</f>
        <v/>
      </c>
    </row>
    <row r="514" spans="1:6" s="86" customFormat="1" ht="75" x14ac:dyDescent="0.25">
      <c r="A514" s="63" t="s">
        <v>54</v>
      </c>
      <c r="B514" s="13" t="s">
        <v>380</v>
      </c>
      <c r="C514" s="1" t="s">
        <v>86</v>
      </c>
      <c r="D514" s="4">
        <v>1</v>
      </c>
      <c r="E514" s="4"/>
      <c r="F514" s="4"/>
    </row>
    <row r="515" spans="1:6" s="86" customFormat="1" ht="5.65" customHeight="1" x14ac:dyDescent="0.25">
      <c r="A515" s="91"/>
      <c r="B515" s="24"/>
      <c r="C515" s="20"/>
      <c r="D515" s="20"/>
      <c r="E515" s="157"/>
      <c r="F515" s="157"/>
    </row>
    <row r="516" spans="1:6" s="14" customFormat="1" ht="5.65" customHeight="1" x14ac:dyDescent="0.25">
      <c r="A516" s="74"/>
      <c r="B516" s="11"/>
      <c r="C516" s="12"/>
      <c r="D516" s="12"/>
      <c r="E516" s="131"/>
      <c r="F516" s="131"/>
    </row>
    <row r="517" spans="1:6" s="86" customFormat="1" ht="30" x14ac:dyDescent="0.25">
      <c r="A517" s="63" t="s">
        <v>56</v>
      </c>
      <c r="B517" s="13" t="s">
        <v>379</v>
      </c>
      <c r="C517" s="1" t="s">
        <v>53</v>
      </c>
      <c r="D517" s="4">
        <v>1</v>
      </c>
      <c r="E517" s="4"/>
      <c r="F517" s="4"/>
    </row>
    <row r="518" spans="1:6" s="86" customFormat="1" ht="5.65" customHeight="1" x14ac:dyDescent="0.25">
      <c r="A518" s="91"/>
      <c r="B518" s="24"/>
      <c r="C518" s="20"/>
      <c r="D518" s="20"/>
      <c r="E518" s="157"/>
      <c r="F518" s="157"/>
    </row>
    <row r="519" spans="1:6" s="14" customFormat="1" ht="5.65" customHeight="1" x14ac:dyDescent="0.25">
      <c r="A519" s="74"/>
      <c r="B519" s="11"/>
      <c r="C519" s="12"/>
      <c r="D519" s="12"/>
      <c r="E519" s="131"/>
      <c r="F519" s="131"/>
    </row>
    <row r="520" spans="1:6" s="86" customFormat="1" ht="30" x14ac:dyDescent="0.25">
      <c r="A520" s="63" t="s">
        <v>58</v>
      </c>
      <c r="B520" s="13" t="s">
        <v>244</v>
      </c>
      <c r="C520" s="1" t="s">
        <v>53</v>
      </c>
      <c r="D520" s="4">
        <v>1</v>
      </c>
      <c r="E520" s="4"/>
      <c r="F520" s="4"/>
    </row>
    <row r="521" spans="1:6" s="86" customFormat="1" ht="5.65" customHeight="1" x14ac:dyDescent="0.25">
      <c r="A521" s="91"/>
      <c r="B521" s="24"/>
      <c r="C521" s="20"/>
      <c r="D521" s="20"/>
      <c r="E521" s="157"/>
      <c r="F521" s="157"/>
    </row>
    <row r="522" spans="1:6" s="14" customFormat="1" ht="5.65" customHeight="1" x14ac:dyDescent="0.25">
      <c r="A522" s="74"/>
      <c r="B522" s="11"/>
      <c r="C522" s="12"/>
      <c r="D522" s="12"/>
      <c r="E522" s="131"/>
      <c r="F522" s="131"/>
    </row>
    <row r="523" spans="1:6" s="86" customFormat="1" ht="19.5" customHeight="1" x14ac:dyDescent="0.25">
      <c r="A523" s="92"/>
      <c r="B523" s="23" t="s">
        <v>337</v>
      </c>
      <c r="C523" s="23"/>
      <c r="D523" s="23"/>
      <c r="E523" s="193"/>
      <c r="F523" s="194"/>
    </row>
    <row r="524" spans="1:6" s="14" customFormat="1" x14ac:dyDescent="0.25">
      <c r="A524" s="63"/>
      <c r="C524" s="1"/>
      <c r="D524" s="4"/>
      <c r="E524" s="4"/>
      <c r="F524" s="4"/>
    </row>
    <row r="525" spans="1:6" s="14" customFormat="1" x14ac:dyDescent="0.25">
      <c r="A525" s="63"/>
      <c r="C525" s="1"/>
      <c r="D525" s="4"/>
      <c r="E525" s="4"/>
      <c r="F525" s="4"/>
    </row>
    <row r="526" spans="1:6" s="14" customFormat="1" x14ac:dyDescent="0.25">
      <c r="A526" s="63"/>
      <c r="C526" s="1"/>
      <c r="D526" s="4"/>
      <c r="E526" s="4"/>
      <c r="F526" s="4"/>
    </row>
    <row r="527" spans="1:6" s="14" customFormat="1" x14ac:dyDescent="0.25">
      <c r="A527" s="63"/>
      <c r="C527" s="1"/>
      <c r="D527" s="4"/>
      <c r="E527" s="4"/>
      <c r="F527" s="4"/>
    </row>
    <row r="528" spans="1:6" s="14" customFormat="1" x14ac:dyDescent="0.25">
      <c r="A528" s="63"/>
      <c r="C528" s="1"/>
      <c r="D528" s="4"/>
      <c r="E528" s="4"/>
      <c r="F528" s="4"/>
    </row>
    <row r="529" spans="1:6" s="14" customFormat="1" x14ac:dyDescent="0.25">
      <c r="A529" s="63"/>
      <c r="C529" s="1"/>
      <c r="D529" s="4"/>
      <c r="E529" s="4"/>
      <c r="F529" s="4"/>
    </row>
    <row r="530" spans="1:6" s="14" customFormat="1" x14ac:dyDescent="0.25">
      <c r="A530" s="63"/>
      <c r="C530" s="1"/>
      <c r="D530" s="4"/>
      <c r="E530" s="4"/>
      <c r="F530" s="4"/>
    </row>
    <row r="531" spans="1:6" s="14" customFormat="1" x14ac:dyDescent="0.25">
      <c r="A531" s="63"/>
      <c r="C531" s="1"/>
      <c r="D531" s="4"/>
      <c r="E531" s="4"/>
      <c r="F531" s="4"/>
    </row>
    <row r="532" spans="1:6" s="14" customFormat="1" x14ac:dyDescent="0.25">
      <c r="A532" s="63"/>
      <c r="C532" s="1"/>
      <c r="D532" s="4"/>
      <c r="E532" s="4"/>
      <c r="F532" s="4"/>
    </row>
    <row r="533" spans="1:6" s="14" customFormat="1" x14ac:dyDescent="0.25">
      <c r="A533" s="63"/>
      <c r="C533" s="1"/>
      <c r="D533" s="4"/>
      <c r="E533" s="4"/>
      <c r="F533" s="4"/>
    </row>
    <row r="534" spans="1:6" s="14" customFormat="1" x14ac:dyDescent="0.25">
      <c r="A534" s="63"/>
      <c r="C534" s="1"/>
      <c r="D534" s="4"/>
      <c r="E534" s="4"/>
      <c r="F534" s="4"/>
    </row>
    <row r="535" spans="1:6" s="14" customFormat="1" x14ac:dyDescent="0.25">
      <c r="A535" s="63"/>
      <c r="C535" s="1"/>
      <c r="D535" s="4"/>
      <c r="E535" s="4"/>
      <c r="F535" s="4"/>
    </row>
    <row r="536" spans="1:6" s="14" customFormat="1" x14ac:dyDescent="0.25">
      <c r="A536" s="63"/>
      <c r="C536" s="1"/>
      <c r="D536" s="4"/>
      <c r="E536" s="4"/>
      <c r="F536" s="4"/>
    </row>
    <row r="537" spans="1:6" s="14" customFormat="1" x14ac:dyDescent="0.25">
      <c r="A537" s="63"/>
      <c r="C537" s="1"/>
      <c r="D537" s="4"/>
      <c r="E537" s="4"/>
      <c r="F537" s="4"/>
    </row>
    <row r="538" spans="1:6" s="14" customFormat="1" x14ac:dyDescent="0.25">
      <c r="A538" s="63"/>
      <c r="C538" s="1"/>
      <c r="D538" s="4"/>
      <c r="E538" s="4"/>
      <c r="F538" s="4"/>
    </row>
    <row r="539" spans="1:6" s="14" customFormat="1" x14ac:dyDescent="0.25">
      <c r="A539" s="63"/>
      <c r="C539" s="1"/>
      <c r="D539" s="4"/>
      <c r="E539" s="4"/>
      <c r="F539" s="4"/>
    </row>
    <row r="540" spans="1:6" s="14" customFormat="1" x14ac:dyDescent="0.25">
      <c r="A540" s="63"/>
      <c r="C540" s="1"/>
      <c r="D540" s="4"/>
      <c r="E540" s="4"/>
      <c r="F540" s="4"/>
    </row>
    <row r="541" spans="1:6" s="14" customFormat="1" x14ac:dyDescent="0.25">
      <c r="A541" s="63"/>
      <c r="C541" s="1"/>
      <c r="D541" s="4"/>
      <c r="E541" s="4"/>
      <c r="F541" s="4"/>
    </row>
    <row r="542" spans="1:6" s="14" customFormat="1" x14ac:dyDescent="0.25">
      <c r="A542" s="63"/>
      <c r="C542" s="1"/>
      <c r="D542" s="4"/>
      <c r="E542" s="4"/>
      <c r="F542" s="4"/>
    </row>
    <row r="543" spans="1:6" s="14" customFormat="1" x14ac:dyDescent="0.25">
      <c r="A543" s="63"/>
      <c r="C543" s="1"/>
      <c r="D543" s="4"/>
      <c r="E543" s="4"/>
      <c r="F543" s="4"/>
    </row>
    <row r="544" spans="1:6" s="14" customFormat="1" x14ac:dyDescent="0.25">
      <c r="A544" s="63"/>
      <c r="C544" s="1"/>
      <c r="D544" s="4"/>
      <c r="E544" s="4"/>
      <c r="F544" s="4"/>
    </row>
    <row r="545" spans="1:6" s="14" customFormat="1" x14ac:dyDescent="0.25">
      <c r="A545" s="63"/>
      <c r="C545" s="1"/>
      <c r="D545" s="4"/>
      <c r="E545" s="4"/>
      <c r="F545" s="4"/>
    </row>
    <row r="546" spans="1:6" s="14" customFormat="1" x14ac:dyDescent="0.25">
      <c r="A546" s="63"/>
      <c r="C546" s="1"/>
      <c r="D546" s="4"/>
      <c r="E546" s="4"/>
      <c r="F546" s="4"/>
    </row>
    <row r="547" spans="1:6" s="14" customFormat="1" x14ac:dyDescent="0.25">
      <c r="A547" s="63"/>
      <c r="C547" s="1"/>
      <c r="D547" s="4"/>
      <c r="E547" s="4"/>
      <c r="F547" s="4"/>
    </row>
    <row r="548" spans="1:6" s="14" customFormat="1" x14ac:dyDescent="0.25">
      <c r="A548" s="63"/>
      <c r="C548" s="1"/>
      <c r="D548" s="4"/>
      <c r="E548" s="4"/>
      <c r="F548" s="4"/>
    </row>
    <row r="549" spans="1:6" s="14" customFormat="1" x14ac:dyDescent="0.25">
      <c r="A549" s="63"/>
      <c r="C549" s="1"/>
      <c r="D549" s="4"/>
      <c r="E549" s="4"/>
      <c r="F549" s="4"/>
    </row>
    <row r="550" spans="1:6" s="14" customFormat="1" x14ac:dyDescent="0.25">
      <c r="A550" s="63"/>
      <c r="C550" s="1"/>
      <c r="D550" s="4"/>
      <c r="E550" s="4"/>
      <c r="F550" s="4"/>
    </row>
    <row r="551" spans="1:6" s="14" customFormat="1" x14ac:dyDescent="0.25">
      <c r="A551" s="63"/>
      <c r="C551" s="1"/>
      <c r="D551" s="4"/>
      <c r="E551" s="4"/>
      <c r="F551" s="4"/>
    </row>
    <row r="552" spans="1:6" s="14" customFormat="1" x14ac:dyDescent="0.25">
      <c r="A552" s="63"/>
      <c r="C552" s="1"/>
      <c r="D552" s="4"/>
      <c r="E552" s="4"/>
      <c r="F552" s="4"/>
    </row>
    <row r="553" spans="1:6" s="14" customFormat="1" x14ac:dyDescent="0.25">
      <c r="A553" s="63"/>
      <c r="C553" s="1"/>
      <c r="D553" s="4"/>
      <c r="E553" s="4"/>
      <c r="F553" s="4"/>
    </row>
    <row r="554" spans="1:6" s="14" customFormat="1" x14ac:dyDescent="0.25">
      <c r="A554" s="63"/>
      <c r="C554" s="1"/>
      <c r="D554" s="4"/>
      <c r="E554" s="4"/>
      <c r="F554" s="4"/>
    </row>
    <row r="555" spans="1:6" s="14" customFormat="1" x14ac:dyDescent="0.25">
      <c r="A555" s="63"/>
      <c r="C555" s="1"/>
      <c r="D555" s="4"/>
      <c r="E555" s="4"/>
      <c r="F555" s="4"/>
    </row>
    <row r="556" spans="1:6" s="14" customFormat="1" x14ac:dyDescent="0.25">
      <c r="A556" s="63"/>
      <c r="C556" s="1"/>
      <c r="D556" s="4"/>
      <c r="E556" s="4"/>
      <c r="F556" s="4"/>
    </row>
    <row r="557" spans="1:6" s="14" customFormat="1" x14ac:dyDescent="0.25">
      <c r="A557" s="63"/>
      <c r="C557" s="1"/>
      <c r="D557" s="4"/>
      <c r="E557" s="4"/>
      <c r="F557" s="4"/>
    </row>
    <row r="558" spans="1:6" s="14" customFormat="1" x14ac:dyDescent="0.25">
      <c r="A558" s="63"/>
      <c r="C558" s="1"/>
      <c r="D558" s="4"/>
      <c r="E558" s="4"/>
      <c r="F558" s="4"/>
    </row>
    <row r="559" spans="1:6" s="14" customFormat="1" x14ac:dyDescent="0.25">
      <c r="A559" s="63"/>
      <c r="C559" s="1"/>
      <c r="D559" s="4"/>
      <c r="E559" s="4"/>
      <c r="F559" s="4"/>
    </row>
    <row r="560" spans="1:6" s="14" customFormat="1" x14ac:dyDescent="0.25">
      <c r="A560" s="63"/>
      <c r="C560" s="1"/>
      <c r="D560" s="4"/>
      <c r="E560" s="4"/>
      <c r="F560" s="4"/>
    </row>
    <row r="561" spans="1:6" s="14" customFormat="1" x14ac:dyDescent="0.25">
      <c r="A561" s="63"/>
      <c r="C561" s="1"/>
      <c r="D561" s="4"/>
      <c r="E561" s="4"/>
      <c r="F561" s="4"/>
    </row>
    <row r="562" spans="1:6" s="14" customFormat="1" x14ac:dyDescent="0.25">
      <c r="A562" s="63"/>
      <c r="C562" s="1"/>
      <c r="D562" s="4"/>
      <c r="E562" s="4"/>
      <c r="F562" s="4"/>
    </row>
    <row r="563" spans="1:6" s="14" customFormat="1" x14ac:dyDescent="0.25">
      <c r="A563" s="63"/>
      <c r="C563" s="1"/>
      <c r="D563" s="4"/>
      <c r="E563" s="4"/>
      <c r="F563" s="4"/>
    </row>
    <row r="564" spans="1:6" s="14" customFormat="1" x14ac:dyDescent="0.25">
      <c r="A564" s="63"/>
      <c r="C564" s="1"/>
      <c r="D564" s="4"/>
      <c r="E564" s="4"/>
      <c r="F564" s="4"/>
    </row>
    <row r="565" spans="1:6" s="14" customFormat="1" x14ac:dyDescent="0.25">
      <c r="A565" s="63"/>
      <c r="C565" s="1"/>
      <c r="D565" s="4"/>
      <c r="E565" s="4"/>
      <c r="F565" s="4"/>
    </row>
    <row r="566" spans="1:6" s="14" customFormat="1" x14ac:dyDescent="0.25">
      <c r="A566" s="63"/>
      <c r="C566" s="1"/>
      <c r="D566" s="4"/>
      <c r="E566" s="4"/>
      <c r="F566" s="4"/>
    </row>
    <row r="567" spans="1:6" s="14" customFormat="1" x14ac:dyDescent="0.25">
      <c r="A567" s="63"/>
      <c r="C567" s="1"/>
      <c r="D567" s="4"/>
      <c r="E567" s="4"/>
      <c r="F567" s="4"/>
    </row>
    <row r="568" spans="1:6" s="14" customFormat="1" x14ac:dyDescent="0.25">
      <c r="A568" s="63"/>
      <c r="C568" s="1"/>
      <c r="D568" s="4"/>
      <c r="E568" s="4"/>
      <c r="F568" s="4"/>
    </row>
    <row r="569" spans="1:6" s="14" customFormat="1" x14ac:dyDescent="0.25">
      <c r="A569" s="63"/>
      <c r="C569" s="1"/>
      <c r="D569" s="4"/>
      <c r="E569" s="4"/>
      <c r="F569" s="4"/>
    </row>
    <row r="570" spans="1:6" s="14" customFormat="1" x14ac:dyDescent="0.25">
      <c r="A570" s="63"/>
      <c r="C570" s="1"/>
      <c r="D570" s="4"/>
      <c r="E570" s="4"/>
      <c r="F570" s="4"/>
    </row>
    <row r="571" spans="1:6" s="14" customFormat="1" x14ac:dyDescent="0.25">
      <c r="A571" s="63"/>
      <c r="C571" s="1"/>
      <c r="D571" s="4"/>
      <c r="E571" s="4"/>
      <c r="F571" s="4"/>
    </row>
    <row r="572" spans="1:6" s="14" customFormat="1" x14ac:dyDescent="0.25">
      <c r="A572" s="63"/>
      <c r="C572" s="1"/>
      <c r="D572" s="4"/>
      <c r="E572" s="4"/>
      <c r="F572" s="4"/>
    </row>
    <row r="573" spans="1:6" s="14" customFormat="1" x14ac:dyDescent="0.25">
      <c r="A573" s="63"/>
      <c r="C573" s="1"/>
      <c r="D573" s="4"/>
      <c r="E573" s="4"/>
      <c r="F573" s="4"/>
    </row>
    <row r="574" spans="1:6" s="14" customFormat="1" x14ac:dyDescent="0.25">
      <c r="A574" s="63"/>
      <c r="C574" s="1"/>
      <c r="D574" s="4"/>
      <c r="E574" s="4"/>
      <c r="F574" s="4"/>
    </row>
    <row r="575" spans="1:6" s="14" customFormat="1" x14ac:dyDescent="0.25">
      <c r="A575" s="63"/>
      <c r="C575" s="1"/>
      <c r="D575" s="4"/>
      <c r="E575" s="4"/>
      <c r="F575" s="4"/>
    </row>
    <row r="576" spans="1:6" s="14" customFormat="1" x14ac:dyDescent="0.25">
      <c r="A576" s="63"/>
      <c r="C576" s="1"/>
      <c r="D576" s="4"/>
      <c r="E576" s="4"/>
      <c r="F576" s="4"/>
    </row>
    <row r="577" spans="1:6" s="14" customFormat="1" x14ac:dyDescent="0.25">
      <c r="A577" s="63"/>
      <c r="C577" s="1"/>
      <c r="D577" s="4"/>
      <c r="E577" s="4"/>
      <c r="F577" s="4"/>
    </row>
    <row r="578" spans="1:6" s="14" customFormat="1" x14ac:dyDescent="0.25">
      <c r="A578" s="63"/>
      <c r="C578" s="1"/>
      <c r="D578" s="4"/>
      <c r="E578" s="4"/>
      <c r="F578" s="4"/>
    </row>
    <row r="579" spans="1:6" s="14" customFormat="1" x14ac:dyDescent="0.25">
      <c r="A579" s="63"/>
      <c r="C579" s="1"/>
      <c r="D579" s="4"/>
      <c r="E579" s="4"/>
      <c r="F579" s="4"/>
    </row>
    <row r="580" spans="1:6" s="14" customFormat="1" x14ac:dyDescent="0.25">
      <c r="A580" s="63"/>
      <c r="C580" s="1"/>
      <c r="D580" s="4"/>
      <c r="E580" s="4"/>
      <c r="F580" s="4"/>
    </row>
    <row r="581" spans="1:6" s="14" customFormat="1" x14ac:dyDescent="0.25">
      <c r="A581" s="63"/>
      <c r="C581" s="1"/>
      <c r="D581" s="4"/>
      <c r="E581" s="4"/>
      <c r="F581" s="4"/>
    </row>
    <row r="582" spans="1:6" s="14" customFormat="1" x14ac:dyDescent="0.25">
      <c r="A582" s="63"/>
      <c r="C582" s="1"/>
      <c r="D582" s="4"/>
      <c r="E582" s="4"/>
      <c r="F582" s="4"/>
    </row>
    <row r="583" spans="1:6" s="14" customFormat="1" x14ac:dyDescent="0.25">
      <c r="A583" s="63"/>
      <c r="C583" s="1"/>
      <c r="D583" s="4"/>
      <c r="E583" s="4"/>
      <c r="F583" s="4"/>
    </row>
    <row r="584" spans="1:6" s="14" customFormat="1" x14ac:dyDescent="0.25">
      <c r="A584" s="63"/>
      <c r="C584" s="1"/>
      <c r="D584" s="4"/>
      <c r="E584" s="4"/>
      <c r="F584" s="4"/>
    </row>
    <row r="585" spans="1:6" s="14" customFormat="1" x14ac:dyDescent="0.25">
      <c r="A585" s="63"/>
      <c r="C585" s="1"/>
      <c r="D585" s="4"/>
      <c r="E585" s="4"/>
      <c r="F585" s="4"/>
    </row>
    <row r="586" spans="1:6" s="14" customFormat="1" x14ac:dyDescent="0.25">
      <c r="A586" s="63"/>
      <c r="C586" s="1"/>
      <c r="D586" s="4"/>
      <c r="E586" s="4"/>
      <c r="F586" s="4"/>
    </row>
    <row r="587" spans="1:6" s="14" customFormat="1" x14ac:dyDescent="0.25">
      <c r="A587" s="63"/>
      <c r="C587" s="1"/>
      <c r="D587" s="4"/>
      <c r="E587" s="4"/>
      <c r="F587" s="4"/>
    </row>
    <row r="588" spans="1:6" s="14" customFormat="1" x14ac:dyDescent="0.25">
      <c r="A588" s="63"/>
      <c r="C588" s="1"/>
      <c r="D588" s="4"/>
      <c r="E588" s="4"/>
      <c r="F588" s="4"/>
    </row>
    <row r="589" spans="1:6" s="14" customFormat="1" x14ac:dyDescent="0.25">
      <c r="A589" s="63"/>
      <c r="C589" s="1"/>
      <c r="D589" s="4"/>
      <c r="E589" s="4"/>
      <c r="F589" s="4"/>
    </row>
    <row r="590" spans="1:6" s="14" customFormat="1" x14ac:dyDescent="0.25">
      <c r="A590" s="63"/>
      <c r="C590" s="1"/>
      <c r="D590" s="4"/>
      <c r="E590" s="4"/>
      <c r="F590" s="4"/>
    </row>
    <row r="591" spans="1:6" s="14" customFormat="1" x14ac:dyDescent="0.25">
      <c r="A591" s="63"/>
      <c r="C591" s="1"/>
      <c r="D591" s="4"/>
      <c r="E591" s="4"/>
      <c r="F591" s="4"/>
    </row>
    <row r="592" spans="1:6" s="14" customFormat="1" x14ac:dyDescent="0.25">
      <c r="A592" s="63"/>
      <c r="C592" s="1"/>
      <c r="D592" s="4"/>
      <c r="E592" s="4"/>
      <c r="F592" s="4"/>
    </row>
    <row r="593" spans="1:6" s="14" customFormat="1" x14ac:dyDescent="0.25">
      <c r="A593" s="63"/>
      <c r="C593" s="1"/>
      <c r="D593" s="4"/>
      <c r="E593" s="4"/>
      <c r="F593" s="4"/>
    </row>
    <row r="594" spans="1:6" s="14" customFormat="1" x14ac:dyDescent="0.25">
      <c r="A594" s="63"/>
      <c r="C594" s="1"/>
      <c r="D594" s="4"/>
      <c r="E594" s="4"/>
      <c r="F594" s="4"/>
    </row>
    <row r="595" spans="1:6" s="14" customFormat="1" x14ac:dyDescent="0.25">
      <c r="A595" s="63"/>
      <c r="C595" s="1"/>
      <c r="D595" s="4"/>
      <c r="E595" s="4"/>
      <c r="F595" s="4"/>
    </row>
    <row r="596" spans="1:6" s="14" customFormat="1" x14ac:dyDescent="0.25">
      <c r="A596" s="63"/>
      <c r="C596" s="1"/>
      <c r="D596" s="4"/>
      <c r="E596" s="4"/>
      <c r="F596" s="4"/>
    </row>
    <row r="597" spans="1:6" s="14" customFormat="1" x14ac:dyDescent="0.25">
      <c r="A597" s="63"/>
      <c r="C597" s="1"/>
      <c r="D597" s="4"/>
      <c r="E597" s="4"/>
      <c r="F597" s="4"/>
    </row>
    <row r="598" spans="1:6" s="14" customFormat="1" x14ac:dyDescent="0.25">
      <c r="A598" s="63"/>
      <c r="C598" s="1"/>
      <c r="D598" s="4"/>
      <c r="E598" s="4"/>
      <c r="F598" s="4"/>
    </row>
    <row r="599" spans="1:6" s="14" customFormat="1" x14ac:dyDescent="0.25">
      <c r="A599" s="63"/>
      <c r="C599" s="1"/>
      <c r="D599" s="4"/>
      <c r="E599" s="4"/>
      <c r="F599" s="4"/>
    </row>
    <row r="600" spans="1:6" s="14" customFormat="1" x14ac:dyDescent="0.25">
      <c r="A600" s="63"/>
      <c r="C600" s="1"/>
      <c r="D600" s="4"/>
      <c r="E600" s="4"/>
      <c r="F600" s="4"/>
    </row>
    <row r="601" spans="1:6" s="14" customFormat="1" x14ac:dyDescent="0.25">
      <c r="A601" s="63"/>
      <c r="C601" s="1"/>
      <c r="D601" s="4"/>
      <c r="E601" s="4"/>
      <c r="F601" s="4"/>
    </row>
    <row r="602" spans="1:6" s="14" customFormat="1" x14ac:dyDescent="0.25">
      <c r="A602" s="63"/>
      <c r="C602" s="1"/>
      <c r="D602" s="4"/>
      <c r="E602" s="4"/>
      <c r="F602" s="4"/>
    </row>
    <row r="603" spans="1:6" s="14" customFormat="1" x14ac:dyDescent="0.25">
      <c r="A603" s="63"/>
      <c r="C603" s="1"/>
      <c r="D603" s="4"/>
      <c r="E603" s="4"/>
      <c r="F603" s="4"/>
    </row>
    <row r="604" spans="1:6" s="14" customFormat="1" x14ac:dyDescent="0.25">
      <c r="A604" s="63"/>
      <c r="C604" s="1"/>
      <c r="D604" s="4"/>
      <c r="E604" s="4"/>
      <c r="F604" s="4"/>
    </row>
    <row r="605" spans="1:6" s="14" customFormat="1" x14ac:dyDescent="0.25">
      <c r="A605" s="63"/>
      <c r="C605" s="1"/>
      <c r="D605" s="4"/>
      <c r="E605" s="4"/>
      <c r="F605" s="4"/>
    </row>
    <row r="606" spans="1:6" s="14" customFormat="1" x14ac:dyDescent="0.25">
      <c r="A606" s="63"/>
      <c r="C606" s="1"/>
      <c r="D606" s="4"/>
      <c r="E606" s="4"/>
      <c r="F606" s="4"/>
    </row>
    <row r="607" spans="1:6" s="14" customFormat="1" x14ac:dyDescent="0.25">
      <c r="A607" s="63"/>
      <c r="C607" s="1"/>
      <c r="D607" s="4"/>
      <c r="E607" s="4"/>
      <c r="F607" s="4"/>
    </row>
    <row r="608" spans="1:6" s="14" customFormat="1" x14ac:dyDescent="0.25">
      <c r="A608" s="63"/>
      <c r="C608" s="1"/>
      <c r="D608" s="4"/>
      <c r="E608" s="4"/>
      <c r="F608" s="4"/>
    </row>
    <row r="609" spans="1:6" s="14" customFormat="1" x14ac:dyDescent="0.25">
      <c r="A609" s="63"/>
      <c r="C609" s="1"/>
      <c r="D609" s="4"/>
      <c r="E609" s="4"/>
      <c r="F609" s="4"/>
    </row>
    <row r="610" spans="1:6" s="14" customFormat="1" x14ac:dyDescent="0.25">
      <c r="A610" s="63"/>
      <c r="C610" s="1"/>
      <c r="D610" s="4"/>
      <c r="E610" s="4"/>
      <c r="F610" s="4"/>
    </row>
    <row r="611" spans="1:6" s="14" customFormat="1" x14ac:dyDescent="0.25">
      <c r="A611" s="63"/>
      <c r="C611" s="1"/>
      <c r="D611" s="4"/>
      <c r="E611" s="4"/>
      <c r="F611" s="4"/>
    </row>
    <row r="612" spans="1:6" s="14" customFormat="1" x14ac:dyDescent="0.25">
      <c r="A612" s="63"/>
      <c r="C612" s="1"/>
      <c r="D612" s="4"/>
      <c r="E612" s="4"/>
      <c r="F612" s="4"/>
    </row>
    <row r="613" spans="1:6" s="14" customFormat="1" x14ac:dyDescent="0.25">
      <c r="A613" s="63"/>
      <c r="C613" s="1"/>
      <c r="D613" s="4"/>
      <c r="E613" s="4"/>
      <c r="F613" s="4"/>
    </row>
    <row r="614" spans="1:6" s="14" customFormat="1" x14ac:dyDescent="0.25">
      <c r="A614" s="63"/>
      <c r="C614" s="1"/>
      <c r="D614" s="4"/>
      <c r="E614" s="4"/>
      <c r="F614" s="4"/>
    </row>
    <row r="615" spans="1:6" s="14" customFormat="1" x14ac:dyDescent="0.25">
      <c r="A615" s="63"/>
      <c r="C615" s="1"/>
      <c r="D615" s="4"/>
      <c r="E615" s="4"/>
      <c r="F615" s="4"/>
    </row>
    <row r="616" spans="1:6" s="14" customFormat="1" x14ac:dyDescent="0.25">
      <c r="A616" s="63"/>
      <c r="C616" s="1"/>
      <c r="D616" s="4"/>
      <c r="E616" s="4"/>
      <c r="F616" s="4"/>
    </row>
    <row r="617" spans="1:6" s="14" customFormat="1" x14ac:dyDescent="0.25">
      <c r="A617" s="63"/>
      <c r="C617" s="1"/>
      <c r="D617" s="4"/>
      <c r="E617" s="4"/>
      <c r="F617" s="4"/>
    </row>
    <row r="618" spans="1:6" s="14" customFormat="1" x14ac:dyDescent="0.25">
      <c r="A618" s="63"/>
      <c r="C618" s="1"/>
      <c r="D618" s="4"/>
      <c r="E618" s="4"/>
      <c r="F618" s="4"/>
    </row>
    <row r="619" spans="1:6" s="14" customFormat="1" x14ac:dyDescent="0.25">
      <c r="A619" s="63"/>
      <c r="C619" s="1"/>
      <c r="D619" s="4"/>
      <c r="E619" s="4"/>
      <c r="F619" s="4"/>
    </row>
    <row r="620" spans="1:6" s="14" customFormat="1" x14ac:dyDescent="0.25">
      <c r="A620" s="63"/>
      <c r="C620" s="1"/>
      <c r="D620" s="4"/>
      <c r="E620" s="4"/>
      <c r="F620" s="4"/>
    </row>
    <row r="621" spans="1:6" s="14" customFormat="1" x14ac:dyDescent="0.25">
      <c r="A621" s="63"/>
      <c r="C621" s="1"/>
      <c r="D621" s="4"/>
      <c r="E621" s="4"/>
      <c r="F621" s="4"/>
    </row>
    <row r="622" spans="1:6" s="14" customFormat="1" x14ac:dyDescent="0.25">
      <c r="A622" s="63"/>
      <c r="C622" s="1"/>
      <c r="D622" s="4"/>
      <c r="E622" s="4"/>
      <c r="F622" s="4"/>
    </row>
    <row r="623" spans="1:6" s="14" customFormat="1" x14ac:dyDescent="0.25">
      <c r="A623" s="63"/>
      <c r="C623" s="1"/>
      <c r="D623" s="4"/>
      <c r="E623" s="4"/>
      <c r="F623" s="4"/>
    </row>
    <row r="624" spans="1:6" s="14" customFormat="1" x14ac:dyDescent="0.25">
      <c r="A624" s="63"/>
      <c r="C624" s="1"/>
      <c r="D624" s="4"/>
      <c r="E624" s="4"/>
      <c r="F624" s="4"/>
    </row>
    <row r="625" spans="1:6" s="14" customFormat="1" x14ac:dyDescent="0.25">
      <c r="A625" s="63"/>
      <c r="C625" s="1"/>
      <c r="D625" s="4"/>
      <c r="E625" s="4"/>
      <c r="F625" s="4"/>
    </row>
    <row r="626" spans="1:6" s="14" customFormat="1" x14ac:dyDescent="0.25">
      <c r="A626" s="63"/>
      <c r="C626" s="1"/>
      <c r="D626" s="4"/>
      <c r="E626" s="4"/>
      <c r="F626" s="4"/>
    </row>
    <row r="627" spans="1:6" s="14" customFormat="1" x14ac:dyDescent="0.25">
      <c r="A627" s="63"/>
      <c r="C627" s="1"/>
      <c r="D627" s="4"/>
      <c r="E627" s="4"/>
      <c r="F627" s="4"/>
    </row>
    <row r="628" spans="1:6" s="14" customFormat="1" x14ac:dyDescent="0.25">
      <c r="A628" s="63"/>
      <c r="C628" s="1"/>
      <c r="D628" s="4"/>
      <c r="E628" s="4"/>
      <c r="F628" s="4"/>
    </row>
    <row r="629" spans="1:6" s="14" customFormat="1" x14ac:dyDescent="0.25">
      <c r="A629" s="63"/>
      <c r="C629" s="1"/>
      <c r="D629" s="4"/>
      <c r="E629" s="4"/>
      <c r="F629" s="4"/>
    </row>
    <row r="630" spans="1:6" s="14" customFormat="1" x14ac:dyDescent="0.25">
      <c r="A630" s="63"/>
      <c r="C630" s="1"/>
      <c r="D630" s="4"/>
      <c r="E630" s="4"/>
      <c r="F630" s="4"/>
    </row>
    <row r="631" spans="1:6" s="14" customFormat="1" x14ac:dyDescent="0.25">
      <c r="A631" s="63"/>
      <c r="C631" s="1"/>
      <c r="D631" s="4"/>
      <c r="E631" s="4"/>
      <c r="F631" s="4"/>
    </row>
    <row r="632" spans="1:6" s="14" customFormat="1" x14ac:dyDescent="0.25">
      <c r="A632" s="63"/>
      <c r="C632" s="1"/>
      <c r="D632" s="4"/>
      <c r="E632" s="4"/>
      <c r="F632" s="4"/>
    </row>
    <row r="633" spans="1:6" s="14" customFormat="1" x14ac:dyDescent="0.25">
      <c r="A633" s="63"/>
      <c r="C633" s="1"/>
      <c r="D633" s="4"/>
      <c r="E633" s="4"/>
      <c r="F633" s="4"/>
    </row>
    <row r="634" spans="1:6" s="14" customFormat="1" x14ac:dyDescent="0.25">
      <c r="A634" s="63"/>
      <c r="C634" s="1"/>
      <c r="D634" s="4"/>
      <c r="E634" s="4"/>
      <c r="F634" s="4"/>
    </row>
    <row r="635" spans="1:6" s="14" customFormat="1" x14ac:dyDescent="0.25">
      <c r="A635" s="63"/>
      <c r="C635" s="1"/>
      <c r="D635" s="4"/>
      <c r="E635" s="4"/>
      <c r="F635" s="4"/>
    </row>
    <row r="636" spans="1:6" s="14" customFormat="1" x14ac:dyDescent="0.25">
      <c r="A636" s="63"/>
      <c r="C636" s="1"/>
      <c r="D636" s="4"/>
      <c r="E636" s="4"/>
      <c r="F636" s="4"/>
    </row>
    <row r="637" spans="1:6" s="14" customFormat="1" x14ac:dyDescent="0.25">
      <c r="A637" s="63"/>
      <c r="C637" s="1"/>
      <c r="D637" s="4"/>
      <c r="E637" s="4"/>
      <c r="F637" s="4"/>
    </row>
    <row r="638" spans="1:6" s="14" customFormat="1" x14ac:dyDescent="0.25">
      <c r="A638" s="63"/>
      <c r="C638" s="1"/>
      <c r="D638" s="4"/>
      <c r="E638" s="4"/>
      <c r="F638" s="4"/>
    </row>
    <row r="639" spans="1:6" s="14" customFormat="1" x14ac:dyDescent="0.25">
      <c r="A639" s="63"/>
      <c r="C639" s="1"/>
      <c r="D639" s="4"/>
      <c r="E639" s="4"/>
      <c r="F639" s="4"/>
    </row>
    <row r="640" spans="1:6" s="14" customFormat="1" x14ac:dyDescent="0.25">
      <c r="A640" s="63"/>
      <c r="C640" s="1"/>
      <c r="D640" s="4"/>
      <c r="E640" s="4"/>
      <c r="F640" s="4"/>
    </row>
    <row r="641" spans="1:6" s="14" customFormat="1" x14ac:dyDescent="0.25">
      <c r="A641" s="63"/>
      <c r="C641" s="1"/>
      <c r="D641" s="4"/>
      <c r="E641" s="4"/>
      <c r="F641" s="4"/>
    </row>
    <row r="642" spans="1:6" s="14" customFormat="1" x14ac:dyDescent="0.25">
      <c r="A642" s="63"/>
      <c r="C642" s="1"/>
      <c r="D642" s="4"/>
      <c r="E642" s="4"/>
      <c r="F642" s="4"/>
    </row>
    <row r="643" spans="1:6" s="14" customFormat="1" x14ac:dyDescent="0.25">
      <c r="A643" s="63"/>
      <c r="C643" s="1"/>
      <c r="D643" s="4"/>
      <c r="E643" s="4"/>
      <c r="F643" s="4"/>
    </row>
    <row r="644" spans="1:6" s="14" customFormat="1" x14ac:dyDescent="0.25">
      <c r="A644" s="63"/>
      <c r="C644" s="1"/>
      <c r="D644" s="4"/>
      <c r="E644" s="4"/>
      <c r="F644" s="4"/>
    </row>
    <row r="645" spans="1:6" s="14" customFormat="1" x14ac:dyDescent="0.25">
      <c r="A645" s="63"/>
      <c r="C645" s="1"/>
      <c r="D645" s="4"/>
      <c r="E645" s="4"/>
      <c r="F645" s="4"/>
    </row>
    <row r="646" spans="1:6" s="14" customFormat="1" x14ac:dyDescent="0.25">
      <c r="A646" s="63"/>
      <c r="C646" s="1"/>
      <c r="D646" s="4"/>
      <c r="E646" s="4"/>
      <c r="F646" s="4"/>
    </row>
    <row r="647" spans="1:6" s="14" customFormat="1" x14ac:dyDescent="0.25">
      <c r="A647" s="63"/>
      <c r="C647" s="1"/>
      <c r="D647" s="4"/>
      <c r="E647" s="4"/>
      <c r="F647" s="4"/>
    </row>
    <row r="648" spans="1:6" s="14" customFormat="1" x14ac:dyDescent="0.25">
      <c r="A648" s="63"/>
      <c r="C648" s="1"/>
      <c r="D648" s="4"/>
      <c r="E648" s="4"/>
      <c r="F648" s="4"/>
    </row>
    <row r="649" spans="1:6" s="14" customFormat="1" x14ac:dyDescent="0.25">
      <c r="A649" s="63"/>
      <c r="C649" s="1"/>
      <c r="D649" s="4"/>
      <c r="E649" s="4"/>
      <c r="F649" s="4"/>
    </row>
    <row r="650" spans="1:6" s="14" customFormat="1" x14ac:dyDescent="0.25">
      <c r="A650" s="63"/>
      <c r="C650" s="1"/>
      <c r="D650" s="4"/>
      <c r="E650" s="4"/>
      <c r="F650" s="4"/>
    </row>
    <row r="651" spans="1:6" s="14" customFormat="1" x14ac:dyDescent="0.25">
      <c r="A651" s="63"/>
      <c r="C651" s="1"/>
      <c r="D651" s="4"/>
      <c r="E651" s="4"/>
      <c r="F651" s="4"/>
    </row>
    <row r="652" spans="1:6" s="14" customFormat="1" x14ac:dyDescent="0.25">
      <c r="A652" s="63"/>
      <c r="C652" s="1"/>
      <c r="D652" s="4"/>
      <c r="E652" s="4"/>
      <c r="F652" s="4"/>
    </row>
    <row r="653" spans="1:6" s="14" customFormat="1" x14ac:dyDescent="0.25">
      <c r="A653" s="63"/>
      <c r="C653" s="1"/>
      <c r="D653" s="4"/>
      <c r="E653" s="4"/>
      <c r="F653" s="4"/>
    </row>
    <row r="654" spans="1:6" s="14" customFormat="1" x14ac:dyDescent="0.25">
      <c r="A654" s="63"/>
      <c r="C654" s="1"/>
      <c r="D654" s="4"/>
      <c r="E654" s="4"/>
      <c r="F654" s="4"/>
    </row>
    <row r="655" spans="1:6" s="14" customFormat="1" x14ac:dyDescent="0.25">
      <c r="A655" s="63"/>
      <c r="C655" s="1"/>
      <c r="D655" s="4"/>
      <c r="E655" s="4"/>
      <c r="F655" s="4"/>
    </row>
    <row r="656" spans="1:6" s="14" customFormat="1" x14ac:dyDescent="0.25">
      <c r="A656" s="63"/>
      <c r="C656" s="1"/>
      <c r="D656" s="4"/>
      <c r="E656" s="4"/>
      <c r="F656" s="4"/>
    </row>
    <row r="657" spans="1:6" s="14" customFormat="1" x14ac:dyDescent="0.25">
      <c r="A657" s="63"/>
      <c r="C657" s="1"/>
      <c r="D657" s="4"/>
      <c r="E657" s="4"/>
      <c r="F657" s="4"/>
    </row>
    <row r="658" spans="1:6" s="14" customFormat="1" x14ac:dyDescent="0.25">
      <c r="A658" s="63"/>
      <c r="C658" s="1"/>
      <c r="D658" s="4"/>
      <c r="E658" s="4"/>
      <c r="F658" s="4"/>
    </row>
    <row r="659" spans="1:6" s="14" customFormat="1" x14ac:dyDescent="0.25">
      <c r="A659" s="63"/>
      <c r="C659" s="1"/>
      <c r="D659" s="4"/>
      <c r="E659" s="4"/>
      <c r="F659" s="4"/>
    </row>
    <row r="660" spans="1:6" s="14" customFormat="1" x14ac:dyDescent="0.25">
      <c r="A660" s="63"/>
      <c r="C660" s="1"/>
      <c r="D660" s="4"/>
      <c r="E660" s="4"/>
      <c r="F660" s="4"/>
    </row>
    <row r="661" spans="1:6" s="14" customFormat="1" x14ac:dyDescent="0.25">
      <c r="A661" s="63"/>
      <c r="C661" s="1"/>
      <c r="D661" s="4"/>
      <c r="E661" s="4"/>
      <c r="F661" s="4"/>
    </row>
    <row r="662" spans="1:6" s="14" customFormat="1" x14ac:dyDescent="0.25">
      <c r="A662" s="63"/>
      <c r="C662" s="1"/>
      <c r="D662" s="4"/>
      <c r="E662" s="4"/>
      <c r="F662" s="4"/>
    </row>
    <row r="663" spans="1:6" s="14" customFormat="1" x14ac:dyDescent="0.25">
      <c r="A663" s="63"/>
      <c r="C663" s="1"/>
      <c r="D663" s="4"/>
      <c r="E663" s="4"/>
      <c r="F663" s="4"/>
    </row>
    <row r="664" spans="1:6" s="14" customFormat="1" x14ac:dyDescent="0.25">
      <c r="A664" s="63"/>
      <c r="C664" s="1"/>
      <c r="D664" s="4"/>
      <c r="E664" s="4"/>
      <c r="F664" s="4"/>
    </row>
    <row r="665" spans="1:6" s="14" customFormat="1" x14ac:dyDescent="0.25">
      <c r="A665" s="63"/>
      <c r="C665" s="1"/>
      <c r="D665" s="4"/>
      <c r="E665" s="4"/>
      <c r="F665" s="4"/>
    </row>
    <row r="666" spans="1:6" s="14" customFormat="1" x14ac:dyDescent="0.25">
      <c r="A666" s="63"/>
      <c r="C666" s="1"/>
      <c r="D666" s="4"/>
      <c r="E666" s="4"/>
      <c r="F666" s="4"/>
    </row>
    <row r="667" spans="1:6" s="14" customFormat="1" x14ac:dyDescent="0.25">
      <c r="A667" s="63"/>
      <c r="C667" s="1"/>
      <c r="D667" s="4"/>
      <c r="E667" s="4"/>
      <c r="F667" s="4"/>
    </row>
    <row r="668" spans="1:6" s="14" customFormat="1" x14ac:dyDescent="0.25">
      <c r="A668" s="63"/>
      <c r="C668" s="1"/>
      <c r="D668" s="4"/>
      <c r="E668" s="4"/>
      <c r="F668" s="4"/>
    </row>
    <row r="669" spans="1:6" s="14" customFormat="1" x14ac:dyDescent="0.25">
      <c r="A669" s="63"/>
      <c r="C669" s="1"/>
      <c r="D669" s="4"/>
      <c r="E669" s="4"/>
      <c r="F669" s="4"/>
    </row>
    <row r="670" spans="1:6" s="14" customFormat="1" x14ac:dyDescent="0.25">
      <c r="A670" s="63"/>
      <c r="C670" s="1"/>
      <c r="D670" s="4"/>
      <c r="E670" s="4"/>
      <c r="F670" s="4"/>
    </row>
    <row r="671" spans="1:6" s="14" customFormat="1" x14ac:dyDescent="0.25">
      <c r="A671" s="63"/>
      <c r="C671" s="1"/>
      <c r="D671" s="4"/>
      <c r="E671" s="4"/>
      <c r="F671" s="4"/>
    </row>
    <row r="672" spans="1:6" s="14" customFormat="1" x14ac:dyDescent="0.25">
      <c r="A672" s="63"/>
      <c r="C672" s="1"/>
      <c r="D672" s="4"/>
      <c r="E672" s="4"/>
      <c r="F672" s="4"/>
    </row>
    <row r="673" spans="1:6" s="14" customFormat="1" x14ac:dyDescent="0.25">
      <c r="A673" s="63"/>
      <c r="C673" s="1"/>
      <c r="D673" s="4"/>
      <c r="E673" s="4"/>
      <c r="F673" s="4"/>
    </row>
    <row r="674" spans="1:6" s="14" customFormat="1" x14ac:dyDescent="0.25">
      <c r="A674" s="63"/>
      <c r="C674" s="1"/>
      <c r="D674" s="4"/>
      <c r="E674" s="4"/>
      <c r="F674" s="4"/>
    </row>
    <row r="675" spans="1:6" s="14" customFormat="1" x14ac:dyDescent="0.25">
      <c r="A675" s="63"/>
      <c r="C675" s="1"/>
      <c r="D675" s="4"/>
      <c r="E675" s="4"/>
      <c r="F675" s="4"/>
    </row>
    <row r="676" spans="1:6" s="14" customFormat="1" x14ac:dyDescent="0.25">
      <c r="A676" s="63"/>
      <c r="C676" s="1"/>
      <c r="D676" s="4"/>
      <c r="E676" s="4"/>
      <c r="F676" s="4"/>
    </row>
    <row r="677" spans="1:6" s="14" customFormat="1" x14ac:dyDescent="0.25">
      <c r="A677" s="63"/>
      <c r="C677" s="1"/>
      <c r="D677" s="4"/>
      <c r="E677" s="4"/>
      <c r="F677" s="4"/>
    </row>
    <row r="678" spans="1:6" s="14" customFormat="1" x14ac:dyDescent="0.25">
      <c r="A678" s="63"/>
      <c r="C678" s="1"/>
      <c r="D678" s="4"/>
      <c r="E678" s="4"/>
      <c r="F678" s="4"/>
    </row>
    <row r="679" spans="1:6" s="14" customFormat="1" x14ac:dyDescent="0.25">
      <c r="A679" s="63"/>
      <c r="C679" s="1"/>
      <c r="D679" s="4"/>
      <c r="E679" s="4"/>
      <c r="F679" s="4"/>
    </row>
    <row r="680" spans="1:6" s="14" customFormat="1" x14ac:dyDescent="0.25">
      <c r="A680" s="63"/>
      <c r="C680" s="1"/>
      <c r="D680" s="4"/>
      <c r="E680" s="4"/>
      <c r="F680" s="4"/>
    </row>
    <row r="681" spans="1:6" s="14" customFormat="1" x14ac:dyDescent="0.25">
      <c r="A681" s="63"/>
      <c r="C681" s="1"/>
      <c r="D681" s="4"/>
      <c r="E681" s="4"/>
      <c r="F681" s="4"/>
    </row>
    <row r="682" spans="1:6" s="14" customFormat="1" x14ac:dyDescent="0.25">
      <c r="A682" s="63"/>
      <c r="C682" s="1"/>
      <c r="D682" s="4"/>
      <c r="E682" s="4"/>
      <c r="F682" s="4"/>
    </row>
    <row r="683" spans="1:6" s="14" customFormat="1" x14ac:dyDescent="0.25">
      <c r="A683" s="63"/>
      <c r="C683" s="1"/>
      <c r="D683" s="4"/>
      <c r="E683" s="4"/>
      <c r="F683" s="4"/>
    </row>
    <row r="684" spans="1:6" s="14" customFormat="1" x14ac:dyDescent="0.25">
      <c r="A684" s="63"/>
      <c r="C684" s="1"/>
      <c r="D684" s="4"/>
      <c r="E684" s="4"/>
      <c r="F684" s="4"/>
    </row>
    <row r="685" spans="1:6" s="14" customFormat="1" x14ac:dyDescent="0.25">
      <c r="A685" s="63"/>
      <c r="C685" s="1"/>
      <c r="D685" s="4"/>
      <c r="E685" s="4"/>
      <c r="F685" s="4"/>
    </row>
    <row r="686" spans="1:6" s="14" customFormat="1" x14ac:dyDescent="0.25">
      <c r="A686" s="63"/>
      <c r="C686" s="1"/>
      <c r="D686" s="4"/>
      <c r="E686" s="4"/>
      <c r="F686" s="4"/>
    </row>
    <row r="687" spans="1:6" s="14" customFormat="1" x14ac:dyDescent="0.25">
      <c r="A687" s="63"/>
      <c r="C687" s="1"/>
      <c r="D687" s="4"/>
      <c r="E687" s="4"/>
      <c r="F687" s="4"/>
    </row>
    <row r="688" spans="1:6" s="14" customFormat="1" x14ac:dyDescent="0.25">
      <c r="A688" s="63"/>
      <c r="C688" s="1"/>
      <c r="D688" s="4"/>
      <c r="E688" s="4"/>
      <c r="F688" s="4"/>
    </row>
    <row r="689" spans="1:6" s="14" customFormat="1" x14ac:dyDescent="0.25">
      <c r="A689" s="63"/>
      <c r="C689" s="1"/>
      <c r="D689" s="4"/>
      <c r="E689" s="4"/>
      <c r="F689" s="4"/>
    </row>
    <row r="690" spans="1:6" s="14" customFormat="1" x14ac:dyDescent="0.25">
      <c r="A690" s="63"/>
      <c r="C690" s="1"/>
      <c r="D690" s="4"/>
      <c r="E690" s="4"/>
      <c r="F690" s="4"/>
    </row>
    <row r="691" spans="1:6" s="14" customFormat="1" x14ac:dyDescent="0.25">
      <c r="A691" s="63"/>
      <c r="C691" s="1"/>
      <c r="D691" s="4"/>
      <c r="E691" s="4"/>
      <c r="F691" s="4"/>
    </row>
    <row r="692" spans="1:6" s="14" customFormat="1" x14ac:dyDescent="0.25">
      <c r="A692" s="63"/>
      <c r="C692" s="1"/>
      <c r="D692" s="4"/>
      <c r="E692" s="4"/>
      <c r="F692" s="4"/>
    </row>
    <row r="693" spans="1:6" s="14" customFormat="1" x14ac:dyDescent="0.25">
      <c r="A693" s="63"/>
      <c r="C693" s="1"/>
      <c r="D693" s="4"/>
      <c r="E693" s="4"/>
      <c r="F693" s="4"/>
    </row>
    <row r="694" spans="1:6" s="14" customFormat="1" x14ac:dyDescent="0.25">
      <c r="A694" s="63"/>
      <c r="C694" s="1"/>
      <c r="D694" s="4"/>
      <c r="E694" s="4"/>
      <c r="F694" s="4"/>
    </row>
    <row r="695" spans="1:6" s="14" customFormat="1" x14ac:dyDescent="0.25">
      <c r="A695" s="63"/>
      <c r="C695" s="1"/>
      <c r="D695" s="4"/>
      <c r="E695" s="4"/>
      <c r="F695" s="4"/>
    </row>
    <row r="696" spans="1:6" s="14" customFormat="1" x14ac:dyDescent="0.25">
      <c r="A696" s="63"/>
      <c r="C696" s="1"/>
      <c r="D696" s="4"/>
      <c r="E696" s="4"/>
      <c r="F696" s="4"/>
    </row>
    <row r="697" spans="1:6" s="14" customFormat="1" x14ac:dyDescent="0.25">
      <c r="A697" s="63"/>
      <c r="C697" s="1"/>
      <c r="D697" s="4"/>
      <c r="E697" s="4"/>
      <c r="F697" s="4"/>
    </row>
    <row r="698" spans="1:6" s="14" customFormat="1" x14ac:dyDescent="0.25">
      <c r="A698" s="63"/>
      <c r="C698" s="1"/>
      <c r="D698" s="4"/>
      <c r="E698" s="4"/>
      <c r="F698" s="4"/>
    </row>
    <row r="699" spans="1:6" s="14" customFormat="1" x14ac:dyDescent="0.25">
      <c r="A699" s="63"/>
      <c r="C699" s="1"/>
      <c r="D699" s="4"/>
      <c r="E699" s="4"/>
      <c r="F699" s="4"/>
    </row>
    <row r="700" spans="1:6" s="14" customFormat="1" x14ac:dyDescent="0.25">
      <c r="A700" s="63"/>
      <c r="C700" s="1"/>
      <c r="D700" s="4"/>
      <c r="E700" s="4"/>
      <c r="F700" s="4"/>
    </row>
    <row r="701" spans="1:6" s="14" customFormat="1" x14ac:dyDescent="0.25">
      <c r="A701" s="63"/>
      <c r="C701" s="1"/>
      <c r="D701" s="4"/>
      <c r="E701" s="4"/>
      <c r="F701" s="4"/>
    </row>
    <row r="702" spans="1:6" s="14" customFormat="1" x14ac:dyDescent="0.25">
      <c r="A702" s="63"/>
      <c r="C702" s="1"/>
      <c r="D702" s="4"/>
      <c r="E702" s="4"/>
      <c r="F702" s="4"/>
    </row>
    <row r="703" spans="1:6" s="14" customFormat="1" x14ac:dyDescent="0.25">
      <c r="A703" s="63"/>
      <c r="C703" s="1"/>
      <c r="D703" s="4"/>
      <c r="E703" s="4"/>
      <c r="F703" s="4"/>
    </row>
    <row r="704" spans="1:6" s="14" customFormat="1" x14ac:dyDescent="0.25">
      <c r="A704" s="63"/>
      <c r="C704" s="1"/>
      <c r="D704" s="4"/>
      <c r="E704" s="4"/>
      <c r="F704" s="4"/>
    </row>
    <row r="705" spans="1:6" s="14" customFormat="1" x14ac:dyDescent="0.25">
      <c r="A705" s="63"/>
      <c r="C705" s="1"/>
      <c r="D705" s="4"/>
      <c r="E705" s="4"/>
      <c r="F705" s="4"/>
    </row>
    <row r="706" spans="1:6" s="14" customFormat="1" x14ac:dyDescent="0.25">
      <c r="A706" s="63"/>
      <c r="C706" s="1"/>
      <c r="D706" s="4"/>
      <c r="E706" s="4"/>
      <c r="F706" s="4"/>
    </row>
    <row r="707" spans="1:6" s="14" customFormat="1" x14ac:dyDescent="0.25">
      <c r="A707" s="63"/>
      <c r="C707" s="1"/>
      <c r="D707" s="4"/>
      <c r="E707" s="4"/>
      <c r="F707" s="4"/>
    </row>
    <row r="708" spans="1:6" s="14" customFormat="1" x14ac:dyDescent="0.25">
      <c r="A708" s="63"/>
      <c r="C708" s="1"/>
      <c r="D708" s="4"/>
      <c r="E708" s="4"/>
      <c r="F708" s="4"/>
    </row>
    <row r="709" spans="1:6" s="14" customFormat="1" x14ac:dyDescent="0.25">
      <c r="A709" s="63"/>
      <c r="C709" s="1"/>
      <c r="D709" s="4"/>
      <c r="E709" s="4"/>
      <c r="F709" s="4"/>
    </row>
    <row r="710" spans="1:6" s="14" customFormat="1" x14ac:dyDescent="0.25">
      <c r="A710" s="63"/>
      <c r="C710" s="1"/>
      <c r="D710" s="4"/>
      <c r="E710" s="4"/>
      <c r="F710" s="4"/>
    </row>
    <row r="711" spans="1:6" s="14" customFormat="1" x14ac:dyDescent="0.25">
      <c r="A711" s="63"/>
      <c r="C711" s="1"/>
      <c r="D711" s="4"/>
      <c r="E711" s="4"/>
      <c r="F711" s="4"/>
    </row>
    <row r="712" spans="1:6" s="14" customFormat="1" x14ac:dyDescent="0.25">
      <c r="A712" s="63"/>
      <c r="C712" s="1"/>
      <c r="D712" s="4"/>
      <c r="E712" s="4"/>
      <c r="F712" s="4"/>
    </row>
    <row r="713" spans="1:6" s="14" customFormat="1" x14ac:dyDescent="0.25">
      <c r="A713" s="63"/>
      <c r="C713" s="1"/>
      <c r="D713" s="4"/>
      <c r="E713" s="4"/>
      <c r="F713" s="4"/>
    </row>
    <row r="714" spans="1:6" s="14" customFormat="1" x14ac:dyDescent="0.25">
      <c r="A714" s="63"/>
      <c r="C714" s="1"/>
      <c r="D714" s="4"/>
      <c r="E714" s="4"/>
      <c r="F714" s="4"/>
    </row>
    <row r="715" spans="1:6" s="14" customFormat="1" x14ac:dyDescent="0.25">
      <c r="A715" s="63"/>
      <c r="C715" s="1"/>
      <c r="D715" s="4"/>
      <c r="E715" s="4"/>
      <c r="F715" s="4"/>
    </row>
    <row r="716" spans="1:6" s="14" customFormat="1" x14ac:dyDescent="0.25">
      <c r="A716" s="63"/>
      <c r="C716" s="1"/>
      <c r="D716" s="4"/>
      <c r="E716" s="4"/>
      <c r="F716" s="4"/>
    </row>
    <row r="717" spans="1:6" s="14" customFormat="1" x14ac:dyDescent="0.25">
      <c r="A717" s="63"/>
      <c r="C717" s="1"/>
      <c r="D717" s="4"/>
      <c r="E717" s="4"/>
      <c r="F717" s="4"/>
    </row>
    <row r="718" spans="1:6" s="14" customFormat="1" x14ac:dyDescent="0.25">
      <c r="A718" s="63"/>
      <c r="C718" s="1"/>
      <c r="D718" s="4"/>
      <c r="E718" s="4"/>
      <c r="F718" s="4"/>
    </row>
    <row r="719" spans="1:6" s="14" customFormat="1" x14ac:dyDescent="0.25">
      <c r="A719" s="63"/>
      <c r="C719" s="1"/>
      <c r="D719" s="4"/>
      <c r="E719" s="4"/>
      <c r="F719" s="4"/>
    </row>
    <row r="720" spans="1:6" s="14" customFormat="1" x14ac:dyDescent="0.25">
      <c r="A720" s="63"/>
      <c r="C720" s="1"/>
      <c r="D720" s="4"/>
      <c r="E720" s="4"/>
      <c r="F720" s="4"/>
    </row>
    <row r="721" spans="1:6" s="14" customFormat="1" x14ac:dyDescent="0.25">
      <c r="A721" s="63"/>
      <c r="C721" s="1"/>
      <c r="D721" s="4"/>
      <c r="E721" s="4"/>
      <c r="F721" s="4"/>
    </row>
    <row r="722" spans="1:6" s="14" customFormat="1" x14ac:dyDescent="0.25">
      <c r="A722" s="63"/>
      <c r="C722" s="1"/>
      <c r="D722" s="4"/>
      <c r="E722" s="4"/>
      <c r="F722" s="4"/>
    </row>
    <row r="723" spans="1:6" s="14" customFormat="1" x14ac:dyDescent="0.25">
      <c r="A723" s="63"/>
      <c r="C723" s="1"/>
      <c r="D723" s="4"/>
      <c r="E723" s="4"/>
      <c r="F723" s="4"/>
    </row>
    <row r="724" spans="1:6" s="14" customFormat="1" x14ac:dyDescent="0.25">
      <c r="A724" s="63"/>
      <c r="C724" s="1"/>
      <c r="D724" s="4"/>
      <c r="E724" s="4"/>
      <c r="F724" s="4"/>
    </row>
    <row r="725" spans="1:6" s="14" customFormat="1" x14ac:dyDescent="0.25">
      <c r="A725" s="63"/>
      <c r="C725" s="1"/>
      <c r="D725" s="4"/>
      <c r="E725" s="4"/>
      <c r="F725" s="4"/>
    </row>
    <row r="726" spans="1:6" s="14" customFormat="1" x14ac:dyDescent="0.25">
      <c r="A726" s="63"/>
      <c r="C726" s="1"/>
      <c r="D726" s="4"/>
      <c r="E726" s="4"/>
      <c r="F726" s="4"/>
    </row>
    <row r="727" spans="1:6" s="14" customFormat="1" x14ac:dyDescent="0.25">
      <c r="A727" s="63"/>
      <c r="C727" s="1"/>
      <c r="D727" s="4"/>
      <c r="E727" s="4"/>
      <c r="F727" s="4"/>
    </row>
    <row r="728" spans="1:6" s="14" customFormat="1" x14ac:dyDescent="0.25">
      <c r="A728" s="63"/>
      <c r="C728" s="1"/>
      <c r="D728" s="4"/>
      <c r="E728" s="4"/>
      <c r="F728" s="4"/>
    </row>
    <row r="729" spans="1:6" s="14" customFormat="1" x14ac:dyDescent="0.25">
      <c r="A729" s="63"/>
      <c r="C729" s="1"/>
      <c r="D729" s="4"/>
      <c r="E729" s="4"/>
      <c r="F729" s="4"/>
    </row>
    <row r="730" spans="1:6" s="14" customFormat="1" x14ac:dyDescent="0.25">
      <c r="A730" s="63"/>
      <c r="C730" s="1"/>
      <c r="D730" s="4"/>
      <c r="E730" s="4"/>
      <c r="F730" s="4"/>
    </row>
    <row r="731" spans="1:6" s="14" customFormat="1" x14ac:dyDescent="0.25">
      <c r="A731" s="63"/>
      <c r="C731" s="1"/>
      <c r="D731" s="4"/>
      <c r="E731" s="4"/>
      <c r="F731" s="4"/>
    </row>
    <row r="732" spans="1:6" s="14" customFormat="1" x14ac:dyDescent="0.25">
      <c r="A732" s="63"/>
      <c r="C732" s="1"/>
      <c r="D732" s="4"/>
      <c r="E732" s="4"/>
      <c r="F732" s="4"/>
    </row>
    <row r="733" spans="1:6" s="14" customFormat="1" x14ac:dyDescent="0.25">
      <c r="A733" s="63"/>
      <c r="C733" s="1"/>
      <c r="D733" s="4"/>
      <c r="E733" s="4"/>
      <c r="F733" s="4"/>
    </row>
    <row r="734" spans="1:6" s="14" customFormat="1" x14ac:dyDescent="0.25">
      <c r="A734" s="63"/>
      <c r="C734" s="1"/>
      <c r="D734" s="4"/>
      <c r="E734" s="4"/>
      <c r="F734" s="4"/>
    </row>
    <row r="735" spans="1:6" s="14" customFormat="1" x14ac:dyDescent="0.25">
      <c r="A735" s="63"/>
      <c r="C735" s="1"/>
      <c r="D735" s="4"/>
      <c r="E735" s="4"/>
      <c r="F735" s="4"/>
    </row>
    <row r="736" spans="1:6" s="14" customFormat="1" x14ac:dyDescent="0.25">
      <c r="A736" s="63"/>
      <c r="C736" s="1"/>
      <c r="D736" s="4"/>
      <c r="E736" s="4"/>
      <c r="F736" s="4"/>
    </row>
    <row r="737" spans="1:6" s="14" customFormat="1" x14ac:dyDescent="0.25">
      <c r="A737" s="63"/>
      <c r="C737" s="1"/>
      <c r="D737" s="4"/>
      <c r="E737" s="4"/>
      <c r="F737" s="4"/>
    </row>
    <row r="738" spans="1:6" s="14" customFormat="1" x14ac:dyDescent="0.25">
      <c r="A738" s="63"/>
      <c r="C738" s="1"/>
      <c r="D738" s="4"/>
      <c r="E738" s="4"/>
      <c r="F738" s="4"/>
    </row>
    <row r="739" spans="1:6" s="14" customFormat="1" x14ac:dyDescent="0.25">
      <c r="A739" s="63"/>
      <c r="C739" s="1"/>
      <c r="D739" s="4"/>
      <c r="E739" s="4"/>
      <c r="F739" s="4"/>
    </row>
    <row r="740" spans="1:6" s="14" customFormat="1" x14ac:dyDescent="0.25">
      <c r="A740" s="63"/>
      <c r="C740" s="1"/>
      <c r="D740" s="4"/>
      <c r="E740" s="4"/>
      <c r="F740" s="4"/>
    </row>
    <row r="741" spans="1:6" s="14" customFormat="1" x14ac:dyDescent="0.25">
      <c r="A741" s="63"/>
      <c r="C741" s="1"/>
      <c r="D741" s="4"/>
      <c r="E741" s="4"/>
      <c r="F741" s="4"/>
    </row>
    <row r="742" spans="1:6" s="14" customFormat="1" x14ac:dyDescent="0.25">
      <c r="A742" s="63"/>
      <c r="C742" s="1"/>
      <c r="D742" s="4"/>
      <c r="E742" s="4"/>
      <c r="F742" s="4"/>
    </row>
    <row r="743" spans="1:6" s="14" customFormat="1" x14ac:dyDescent="0.25">
      <c r="A743" s="63"/>
      <c r="C743" s="1"/>
      <c r="D743" s="4"/>
      <c r="E743" s="4"/>
      <c r="F743" s="4"/>
    </row>
    <row r="744" spans="1:6" s="14" customFormat="1" x14ac:dyDescent="0.25">
      <c r="A744" s="63"/>
      <c r="C744" s="1"/>
      <c r="D744" s="4"/>
      <c r="E744" s="4"/>
      <c r="F744" s="4"/>
    </row>
    <row r="745" spans="1:6" s="14" customFormat="1" x14ac:dyDescent="0.25">
      <c r="A745" s="63"/>
      <c r="C745" s="1"/>
      <c r="D745" s="4"/>
      <c r="E745" s="4"/>
      <c r="F745" s="4"/>
    </row>
    <row r="746" spans="1:6" s="14" customFormat="1" x14ac:dyDescent="0.25">
      <c r="A746" s="63"/>
      <c r="C746" s="1"/>
      <c r="D746" s="4"/>
      <c r="E746" s="4"/>
      <c r="F746" s="4"/>
    </row>
    <row r="747" spans="1:6" s="14" customFormat="1" x14ac:dyDescent="0.25">
      <c r="A747" s="63"/>
      <c r="C747" s="1"/>
      <c r="D747" s="4"/>
      <c r="E747" s="4"/>
      <c r="F747" s="4"/>
    </row>
    <row r="748" spans="1:6" s="14" customFormat="1" x14ac:dyDescent="0.25">
      <c r="A748" s="63"/>
      <c r="C748" s="1"/>
      <c r="D748" s="4"/>
      <c r="E748" s="4"/>
      <c r="F748" s="4"/>
    </row>
    <row r="749" spans="1:6" s="14" customFormat="1" x14ac:dyDescent="0.25">
      <c r="A749" s="63"/>
      <c r="C749" s="1"/>
      <c r="D749" s="4"/>
      <c r="E749" s="4"/>
      <c r="F749" s="4"/>
    </row>
    <row r="750" spans="1:6" s="14" customFormat="1" x14ac:dyDescent="0.25">
      <c r="A750" s="63"/>
      <c r="C750" s="1"/>
      <c r="D750" s="4"/>
      <c r="E750" s="4"/>
      <c r="F750" s="4"/>
    </row>
    <row r="751" spans="1:6" s="14" customFormat="1" x14ac:dyDescent="0.25">
      <c r="A751" s="63"/>
      <c r="C751" s="1"/>
      <c r="D751" s="4"/>
      <c r="E751" s="4"/>
      <c r="F751" s="4"/>
    </row>
    <row r="752" spans="1:6" s="14" customFormat="1" x14ac:dyDescent="0.25">
      <c r="A752" s="63"/>
      <c r="C752" s="1"/>
      <c r="D752" s="4"/>
      <c r="E752" s="4"/>
      <c r="F752" s="4"/>
    </row>
    <row r="753" spans="1:6" s="14" customFormat="1" x14ac:dyDescent="0.25">
      <c r="A753" s="63"/>
      <c r="C753" s="1"/>
      <c r="D753" s="4"/>
      <c r="E753" s="4"/>
      <c r="F753" s="4"/>
    </row>
    <row r="754" spans="1:6" s="14" customFormat="1" x14ac:dyDescent="0.25">
      <c r="A754" s="63"/>
      <c r="C754" s="1"/>
      <c r="D754" s="4"/>
      <c r="E754" s="4"/>
      <c r="F754" s="4"/>
    </row>
    <row r="755" spans="1:6" s="14" customFormat="1" x14ac:dyDescent="0.25">
      <c r="A755" s="63"/>
      <c r="C755" s="1"/>
      <c r="D755" s="4"/>
      <c r="E755" s="4"/>
      <c r="F755" s="4"/>
    </row>
    <row r="756" spans="1:6" s="14" customFormat="1" x14ac:dyDescent="0.25">
      <c r="A756" s="63"/>
      <c r="C756" s="1"/>
      <c r="D756" s="4"/>
      <c r="E756" s="4"/>
      <c r="F756" s="4"/>
    </row>
    <row r="757" spans="1:6" s="14" customFormat="1" x14ac:dyDescent="0.25">
      <c r="A757" s="63"/>
      <c r="C757" s="1"/>
      <c r="D757" s="4"/>
      <c r="E757" s="4"/>
      <c r="F757" s="4"/>
    </row>
    <row r="758" spans="1:6" s="14" customFormat="1" x14ac:dyDescent="0.25">
      <c r="A758" s="63"/>
      <c r="C758" s="1"/>
      <c r="D758" s="4"/>
      <c r="E758" s="4"/>
      <c r="F758" s="4"/>
    </row>
    <row r="759" spans="1:6" s="14" customFormat="1" x14ac:dyDescent="0.25">
      <c r="A759" s="63"/>
      <c r="C759" s="1"/>
      <c r="D759" s="4"/>
      <c r="E759" s="4"/>
      <c r="F759" s="4"/>
    </row>
    <row r="760" spans="1:6" s="14" customFormat="1" x14ac:dyDescent="0.25">
      <c r="A760" s="63"/>
      <c r="C760" s="1"/>
      <c r="D760" s="4"/>
      <c r="E760" s="4"/>
      <c r="F760" s="4"/>
    </row>
    <row r="761" spans="1:6" s="14" customFormat="1" x14ac:dyDescent="0.25">
      <c r="A761" s="63"/>
      <c r="C761" s="1"/>
      <c r="D761" s="4"/>
      <c r="E761" s="4"/>
      <c r="F761" s="4"/>
    </row>
    <row r="762" spans="1:6" s="14" customFormat="1" x14ac:dyDescent="0.25">
      <c r="A762" s="63"/>
      <c r="C762" s="1"/>
      <c r="D762" s="4"/>
      <c r="E762" s="4"/>
      <c r="F762" s="4"/>
    </row>
    <row r="763" spans="1:6" s="14" customFormat="1" x14ac:dyDescent="0.25">
      <c r="A763" s="63"/>
      <c r="C763" s="1"/>
      <c r="D763" s="4"/>
      <c r="E763" s="4"/>
      <c r="F763" s="4"/>
    </row>
    <row r="764" spans="1:6" s="14" customFormat="1" x14ac:dyDescent="0.25">
      <c r="A764" s="63"/>
      <c r="C764" s="1"/>
      <c r="D764" s="4"/>
      <c r="E764" s="4"/>
      <c r="F764" s="4"/>
    </row>
    <row r="765" spans="1:6" s="14" customFormat="1" x14ac:dyDescent="0.25">
      <c r="A765" s="63"/>
      <c r="C765" s="1"/>
      <c r="D765" s="4"/>
      <c r="E765" s="4"/>
      <c r="F765" s="4"/>
    </row>
    <row r="766" spans="1:6" s="14" customFormat="1" x14ac:dyDescent="0.25">
      <c r="A766" s="63"/>
      <c r="C766" s="1"/>
      <c r="D766" s="4"/>
      <c r="E766" s="4"/>
      <c r="F766" s="4"/>
    </row>
    <row r="767" spans="1:6" s="14" customFormat="1" x14ac:dyDescent="0.25">
      <c r="A767" s="63"/>
      <c r="C767" s="1"/>
      <c r="D767" s="4"/>
      <c r="E767" s="4"/>
      <c r="F767" s="4"/>
    </row>
    <row r="768" spans="1:6" s="14" customFormat="1" x14ac:dyDescent="0.25">
      <c r="A768" s="63"/>
      <c r="C768" s="1"/>
      <c r="D768" s="4"/>
      <c r="E768" s="4"/>
      <c r="F768" s="4"/>
    </row>
    <row r="769" spans="1:6" s="14" customFormat="1" x14ac:dyDescent="0.25">
      <c r="A769" s="63"/>
      <c r="C769" s="1"/>
      <c r="D769" s="4"/>
      <c r="E769" s="4"/>
      <c r="F769" s="4"/>
    </row>
    <row r="770" spans="1:6" s="14" customFormat="1" x14ac:dyDescent="0.25">
      <c r="A770" s="63"/>
      <c r="C770" s="1"/>
      <c r="D770" s="4"/>
      <c r="E770" s="4"/>
      <c r="F770" s="4"/>
    </row>
    <row r="771" spans="1:6" s="14" customFormat="1" x14ac:dyDescent="0.25">
      <c r="A771" s="63"/>
      <c r="C771" s="1"/>
      <c r="D771" s="4"/>
      <c r="E771" s="4"/>
      <c r="F771" s="4"/>
    </row>
    <row r="772" spans="1:6" s="14" customFormat="1" x14ac:dyDescent="0.25">
      <c r="A772" s="63"/>
      <c r="C772" s="1"/>
      <c r="D772" s="4"/>
      <c r="E772" s="4"/>
      <c r="F772" s="4"/>
    </row>
    <row r="773" spans="1:6" s="14" customFormat="1" x14ac:dyDescent="0.25">
      <c r="A773" s="63"/>
      <c r="C773" s="1"/>
      <c r="D773" s="4"/>
      <c r="E773" s="4"/>
      <c r="F773" s="4"/>
    </row>
    <row r="774" spans="1:6" s="14" customFormat="1" x14ac:dyDescent="0.25">
      <c r="A774" s="63"/>
      <c r="C774" s="1"/>
      <c r="D774" s="4"/>
      <c r="E774" s="4"/>
      <c r="F774" s="4"/>
    </row>
    <row r="775" spans="1:6" s="14" customFormat="1" x14ac:dyDescent="0.25">
      <c r="A775" s="63"/>
      <c r="C775" s="1"/>
      <c r="D775" s="4"/>
      <c r="E775" s="4"/>
      <c r="F775" s="4"/>
    </row>
    <row r="776" spans="1:6" s="14" customFormat="1" x14ac:dyDescent="0.25">
      <c r="A776" s="63"/>
      <c r="C776" s="1"/>
      <c r="D776" s="4"/>
      <c r="E776" s="4"/>
      <c r="F776" s="4"/>
    </row>
    <row r="777" spans="1:6" s="14" customFormat="1" x14ac:dyDescent="0.25">
      <c r="A777" s="63"/>
      <c r="C777" s="1"/>
      <c r="D777" s="4"/>
      <c r="E777" s="4"/>
      <c r="F777" s="4"/>
    </row>
    <row r="778" spans="1:6" s="14" customFormat="1" x14ac:dyDescent="0.25">
      <c r="A778" s="63"/>
      <c r="C778" s="1"/>
      <c r="D778" s="4"/>
      <c r="E778" s="4"/>
      <c r="F778" s="4"/>
    </row>
    <row r="779" spans="1:6" s="14" customFormat="1" x14ac:dyDescent="0.25">
      <c r="A779" s="63"/>
      <c r="C779" s="1"/>
      <c r="D779" s="4"/>
      <c r="E779" s="4"/>
      <c r="F779" s="4"/>
    </row>
    <row r="780" spans="1:6" s="14" customFormat="1" x14ac:dyDescent="0.25">
      <c r="A780" s="63"/>
      <c r="C780" s="1"/>
      <c r="D780" s="4"/>
      <c r="E780" s="4"/>
      <c r="F780" s="4"/>
    </row>
    <row r="781" spans="1:6" s="14" customFormat="1" x14ac:dyDescent="0.25">
      <c r="A781" s="63"/>
      <c r="C781" s="1"/>
      <c r="D781" s="4"/>
      <c r="E781" s="4"/>
      <c r="F781" s="4"/>
    </row>
    <row r="782" spans="1:6" s="14" customFormat="1" x14ac:dyDescent="0.25">
      <c r="A782" s="63"/>
      <c r="C782" s="1"/>
      <c r="D782" s="4"/>
      <c r="E782" s="4"/>
      <c r="F782" s="4"/>
    </row>
    <row r="783" spans="1:6" x14ac:dyDescent="0.25">
      <c r="D783" s="4"/>
      <c r="E783" s="4"/>
      <c r="F783" s="4"/>
    </row>
    <row r="784" spans="1:6" x14ac:dyDescent="0.25">
      <c r="D784" s="4"/>
      <c r="E784" s="4"/>
      <c r="F784" s="4"/>
    </row>
    <row r="785" spans="1:6" x14ac:dyDescent="0.25">
      <c r="D785" s="4"/>
      <c r="E785" s="4"/>
      <c r="F785" s="4"/>
    </row>
    <row r="786" spans="1:6" x14ac:dyDescent="0.25">
      <c r="D786" s="4"/>
      <c r="E786" s="4"/>
      <c r="F786" s="4"/>
    </row>
    <row r="787" spans="1:6" x14ac:dyDescent="0.25">
      <c r="D787" s="4"/>
      <c r="E787" s="4"/>
      <c r="F787" s="4"/>
    </row>
    <row r="788" spans="1:6" x14ac:dyDescent="0.25">
      <c r="D788" s="4"/>
      <c r="E788" s="4"/>
      <c r="F788" s="4"/>
    </row>
    <row r="789" spans="1:6" x14ac:dyDescent="0.25">
      <c r="D789" s="4"/>
      <c r="E789" s="4"/>
      <c r="F789" s="4"/>
    </row>
    <row r="790" spans="1:6" x14ac:dyDescent="0.25">
      <c r="D790" s="4"/>
      <c r="E790" s="4"/>
      <c r="F790" s="4"/>
    </row>
    <row r="791" spans="1:6" x14ac:dyDescent="0.25">
      <c r="A791" s="86"/>
      <c r="D791" s="4"/>
      <c r="E791" s="4"/>
      <c r="F791" s="4"/>
    </row>
    <row r="792" spans="1:6" x14ac:dyDescent="0.25">
      <c r="A792" s="86"/>
      <c r="D792" s="4"/>
      <c r="E792" s="4"/>
      <c r="F792" s="4"/>
    </row>
    <row r="793" spans="1:6" x14ac:dyDescent="0.25">
      <c r="A793" s="86"/>
      <c r="D793" s="4"/>
      <c r="E793" s="4"/>
      <c r="F793" s="4"/>
    </row>
    <row r="794" spans="1:6" x14ac:dyDescent="0.25">
      <c r="A794" s="86"/>
      <c r="D794" s="4"/>
      <c r="E794" s="4"/>
      <c r="F794" s="4"/>
    </row>
    <row r="795" spans="1:6" x14ac:dyDescent="0.25">
      <c r="A795" s="86"/>
      <c r="D795" s="4"/>
      <c r="E795" s="4"/>
      <c r="F795" s="4"/>
    </row>
    <row r="796" spans="1:6" x14ac:dyDescent="0.25">
      <c r="A796" s="86"/>
      <c r="D796" s="4"/>
      <c r="E796" s="4"/>
      <c r="F796" s="4"/>
    </row>
    <row r="797" spans="1:6" x14ac:dyDescent="0.25">
      <c r="A797" s="86"/>
      <c r="D797" s="4"/>
      <c r="E797" s="4"/>
      <c r="F797" s="4"/>
    </row>
    <row r="798" spans="1:6" x14ac:dyDescent="0.25">
      <c r="A798" s="86"/>
      <c r="D798" s="4"/>
      <c r="E798" s="4"/>
      <c r="F798" s="4"/>
    </row>
    <row r="799" spans="1:6" x14ac:dyDescent="0.25">
      <c r="A799" s="86"/>
      <c r="D799" s="4"/>
      <c r="E799" s="4"/>
      <c r="F799" s="4"/>
    </row>
    <row r="800" spans="1:6" x14ac:dyDescent="0.25">
      <c r="A800" s="86"/>
      <c r="D800" s="4"/>
      <c r="E800" s="4"/>
      <c r="F800" s="4"/>
    </row>
    <row r="801" spans="1:6" x14ac:dyDescent="0.25">
      <c r="A801" s="86"/>
      <c r="D801" s="4"/>
      <c r="E801" s="4"/>
      <c r="F801" s="4"/>
    </row>
    <row r="802" spans="1:6" x14ac:dyDescent="0.25">
      <c r="A802" s="86"/>
      <c r="D802" s="4"/>
      <c r="E802" s="4"/>
      <c r="F802" s="4"/>
    </row>
    <row r="803" spans="1:6" x14ac:dyDescent="0.25">
      <c r="A803" s="86"/>
      <c r="D803" s="4"/>
      <c r="E803" s="4"/>
      <c r="F803" s="4"/>
    </row>
    <row r="804" spans="1:6" x14ac:dyDescent="0.25">
      <c r="A804" s="86"/>
      <c r="D804" s="4"/>
      <c r="E804" s="4"/>
      <c r="F804" s="4"/>
    </row>
    <row r="805" spans="1:6" x14ac:dyDescent="0.25">
      <c r="A805" s="86"/>
      <c r="D805" s="4"/>
      <c r="E805" s="4"/>
      <c r="F805" s="4"/>
    </row>
    <row r="806" spans="1:6" x14ac:dyDescent="0.25">
      <c r="A806" s="86"/>
      <c r="D806" s="4"/>
      <c r="E806" s="4"/>
      <c r="F806" s="4"/>
    </row>
    <row r="807" spans="1:6" x14ac:dyDescent="0.25">
      <c r="A807" s="86"/>
      <c r="D807" s="4"/>
      <c r="E807" s="4"/>
      <c r="F807" s="4"/>
    </row>
    <row r="808" spans="1:6" x14ac:dyDescent="0.25">
      <c r="A808" s="86"/>
      <c r="D808" s="4"/>
      <c r="E808" s="4"/>
      <c r="F808" s="4"/>
    </row>
    <row r="809" spans="1:6" x14ac:dyDescent="0.25">
      <c r="A809" s="86"/>
      <c r="D809" s="4"/>
      <c r="E809" s="4"/>
      <c r="F809" s="4"/>
    </row>
    <row r="810" spans="1:6" x14ac:dyDescent="0.25">
      <c r="A810" s="86"/>
      <c r="D810" s="4"/>
      <c r="E810" s="4"/>
      <c r="F810" s="4"/>
    </row>
    <row r="811" spans="1:6" x14ac:dyDescent="0.25">
      <c r="A811" s="86"/>
      <c r="D811" s="4"/>
      <c r="E811" s="4"/>
      <c r="F811" s="4"/>
    </row>
    <row r="812" spans="1:6" x14ac:dyDescent="0.25">
      <c r="A812" s="86"/>
      <c r="D812" s="4"/>
      <c r="E812" s="4"/>
      <c r="F812" s="4"/>
    </row>
    <row r="813" spans="1:6" x14ac:dyDescent="0.25">
      <c r="A813" s="86"/>
      <c r="D813" s="4"/>
      <c r="E813" s="4"/>
      <c r="F813" s="4"/>
    </row>
    <row r="814" spans="1:6" x14ac:dyDescent="0.25">
      <c r="A814" s="86"/>
      <c r="D814" s="4"/>
      <c r="E814" s="4"/>
      <c r="F814" s="4"/>
    </row>
    <row r="815" spans="1:6" x14ac:dyDescent="0.25">
      <c r="A815" s="86"/>
      <c r="D815" s="4"/>
      <c r="E815" s="4"/>
      <c r="F815" s="4"/>
    </row>
    <row r="816" spans="1:6" x14ac:dyDescent="0.25">
      <c r="A816" s="86"/>
      <c r="D816" s="4"/>
      <c r="E816" s="4"/>
      <c r="F816" s="4"/>
    </row>
    <row r="817" spans="1:6" x14ac:dyDescent="0.25">
      <c r="A817" s="86"/>
      <c r="D817" s="4"/>
      <c r="E817" s="4"/>
      <c r="F817" s="4"/>
    </row>
    <row r="818" spans="1:6" x14ac:dyDescent="0.25">
      <c r="A818" s="86"/>
      <c r="D818" s="4"/>
      <c r="E818" s="4"/>
      <c r="F818" s="4"/>
    </row>
    <row r="819" spans="1:6" x14ac:dyDescent="0.25">
      <c r="A819" s="86"/>
      <c r="D819" s="4"/>
      <c r="E819" s="4"/>
      <c r="F819" s="4"/>
    </row>
    <row r="820" spans="1:6" x14ac:dyDescent="0.25">
      <c r="A820" s="86"/>
      <c r="D820" s="4"/>
      <c r="E820" s="4"/>
      <c r="F820" s="4"/>
    </row>
    <row r="821" spans="1:6" x14ac:dyDescent="0.25">
      <c r="A821" s="86"/>
      <c r="D821" s="4"/>
      <c r="E821" s="4"/>
      <c r="F821" s="4"/>
    </row>
    <row r="822" spans="1:6" x14ac:dyDescent="0.25">
      <c r="A822" s="86"/>
      <c r="D822" s="4"/>
      <c r="E822" s="4"/>
      <c r="F822" s="4"/>
    </row>
    <row r="823" spans="1:6" x14ac:dyDescent="0.25">
      <c r="A823" s="86"/>
      <c r="D823" s="4"/>
      <c r="E823" s="4"/>
      <c r="F823" s="4"/>
    </row>
    <row r="824" spans="1:6" x14ac:dyDescent="0.25">
      <c r="A824" s="86"/>
      <c r="D824" s="4"/>
      <c r="E824" s="4"/>
      <c r="F824" s="4"/>
    </row>
    <row r="825" spans="1:6" x14ac:dyDescent="0.25">
      <c r="A825" s="86"/>
      <c r="D825" s="4"/>
      <c r="E825" s="4"/>
      <c r="F825" s="4"/>
    </row>
    <row r="826" spans="1:6" x14ac:dyDescent="0.25">
      <c r="A826" s="86"/>
      <c r="D826" s="4"/>
      <c r="E826" s="4"/>
      <c r="F826" s="4"/>
    </row>
    <row r="827" spans="1:6" x14ac:dyDescent="0.25">
      <c r="A827" s="86"/>
      <c r="D827" s="4"/>
      <c r="E827" s="4"/>
      <c r="F827" s="4"/>
    </row>
    <row r="828" spans="1:6" x14ac:dyDescent="0.25">
      <c r="A828" s="86"/>
      <c r="D828" s="4"/>
      <c r="E828" s="4"/>
      <c r="F828" s="4"/>
    </row>
    <row r="829" spans="1:6" x14ac:dyDescent="0.25">
      <c r="A829" s="86"/>
      <c r="D829" s="4"/>
      <c r="E829" s="4"/>
      <c r="F829" s="4"/>
    </row>
    <row r="830" spans="1:6" x14ac:dyDescent="0.25">
      <c r="A830" s="86"/>
      <c r="D830" s="4"/>
      <c r="E830" s="4"/>
      <c r="F830" s="4"/>
    </row>
    <row r="831" spans="1:6" x14ac:dyDescent="0.25">
      <c r="A831" s="86"/>
      <c r="D831" s="4"/>
      <c r="E831" s="4"/>
      <c r="F831" s="4"/>
    </row>
    <row r="832" spans="1:6" x14ac:dyDescent="0.25">
      <c r="A832" s="86"/>
      <c r="D832" s="4"/>
      <c r="E832" s="4"/>
      <c r="F832" s="4"/>
    </row>
    <row r="833" spans="1:6" x14ac:dyDescent="0.25">
      <c r="A833" s="86"/>
      <c r="D833" s="4"/>
      <c r="E833" s="4"/>
      <c r="F833" s="4"/>
    </row>
    <row r="834" spans="1:6" x14ac:dyDescent="0.25">
      <c r="A834" s="86"/>
      <c r="D834" s="4"/>
      <c r="E834" s="4"/>
      <c r="F834" s="4"/>
    </row>
    <row r="835" spans="1:6" x14ac:dyDescent="0.25">
      <c r="A835" s="86"/>
      <c r="D835" s="4"/>
      <c r="E835" s="4"/>
      <c r="F835" s="4"/>
    </row>
    <row r="836" spans="1:6" x14ac:dyDescent="0.25">
      <c r="A836" s="86"/>
      <c r="D836" s="4"/>
      <c r="E836" s="4"/>
      <c r="F836" s="4"/>
    </row>
    <row r="837" spans="1:6" x14ac:dyDescent="0.25">
      <c r="A837" s="86"/>
      <c r="D837" s="4"/>
      <c r="E837" s="4"/>
      <c r="F837" s="4"/>
    </row>
    <row r="838" spans="1:6" x14ac:dyDescent="0.25">
      <c r="A838" s="86"/>
      <c r="D838" s="4"/>
      <c r="E838" s="4"/>
      <c r="F838" s="4"/>
    </row>
    <row r="839" spans="1:6" x14ac:dyDescent="0.25">
      <c r="A839" s="86"/>
      <c r="D839" s="4"/>
      <c r="E839" s="4"/>
      <c r="F839" s="4"/>
    </row>
    <row r="840" spans="1:6" x14ac:dyDescent="0.25">
      <c r="A840" s="86"/>
      <c r="D840" s="4"/>
      <c r="E840" s="4"/>
      <c r="F840" s="4"/>
    </row>
    <row r="841" spans="1:6" x14ac:dyDescent="0.25">
      <c r="A841" s="86"/>
      <c r="D841" s="4"/>
      <c r="E841" s="4"/>
      <c r="F841" s="4"/>
    </row>
    <row r="842" spans="1:6" x14ac:dyDescent="0.25">
      <c r="A842" s="86"/>
      <c r="D842" s="4"/>
      <c r="E842" s="4"/>
      <c r="F842" s="4"/>
    </row>
    <row r="843" spans="1:6" x14ac:dyDescent="0.25">
      <c r="A843" s="86"/>
      <c r="D843" s="4"/>
      <c r="E843" s="4"/>
      <c r="F843" s="4"/>
    </row>
    <row r="844" spans="1:6" x14ac:dyDescent="0.25">
      <c r="A844" s="86"/>
      <c r="D844" s="4"/>
      <c r="E844" s="4"/>
      <c r="F844" s="4"/>
    </row>
    <row r="845" spans="1:6" x14ac:dyDescent="0.25">
      <c r="A845" s="86"/>
      <c r="D845" s="4"/>
      <c r="E845" s="4"/>
      <c r="F845" s="4"/>
    </row>
    <row r="846" spans="1:6" x14ac:dyDescent="0.25">
      <c r="A846" s="86"/>
      <c r="D846" s="4"/>
      <c r="E846" s="4"/>
      <c r="F846" s="4"/>
    </row>
    <row r="847" spans="1:6" x14ac:dyDescent="0.25">
      <c r="A847" s="86"/>
      <c r="D847" s="4"/>
      <c r="E847" s="4"/>
      <c r="F847" s="4"/>
    </row>
    <row r="848" spans="1:6" x14ac:dyDescent="0.25">
      <c r="A848" s="86"/>
      <c r="D848" s="4"/>
      <c r="E848" s="4"/>
      <c r="F848" s="4"/>
    </row>
    <row r="849" spans="1:6" x14ac:dyDescent="0.25">
      <c r="A849" s="86"/>
      <c r="D849" s="4"/>
      <c r="E849" s="4"/>
      <c r="F849" s="4"/>
    </row>
    <row r="850" spans="1:6" x14ac:dyDescent="0.25">
      <c r="A850" s="86"/>
      <c r="D850" s="4"/>
      <c r="E850" s="4"/>
      <c r="F850" s="4"/>
    </row>
    <row r="851" spans="1:6" x14ac:dyDescent="0.25">
      <c r="A851" s="86"/>
      <c r="D851" s="4"/>
      <c r="E851" s="4"/>
      <c r="F851" s="4"/>
    </row>
    <row r="852" spans="1:6" x14ac:dyDescent="0.25">
      <c r="A852" s="86"/>
      <c r="D852" s="4"/>
      <c r="E852" s="4"/>
      <c r="F852" s="4"/>
    </row>
    <row r="853" spans="1:6" x14ac:dyDescent="0.25">
      <c r="A853" s="86"/>
      <c r="D853" s="4"/>
      <c r="E853" s="4"/>
      <c r="F853" s="4"/>
    </row>
    <row r="854" spans="1:6" x14ac:dyDescent="0.25">
      <c r="A854" s="86"/>
      <c r="D854" s="4"/>
      <c r="E854" s="4"/>
      <c r="F854" s="4"/>
    </row>
    <row r="855" spans="1:6" x14ac:dyDescent="0.25">
      <c r="A855" s="86"/>
      <c r="D855" s="4"/>
      <c r="E855" s="4"/>
      <c r="F855" s="4"/>
    </row>
    <row r="856" spans="1:6" x14ac:dyDescent="0.25">
      <c r="A856" s="86"/>
      <c r="D856" s="4"/>
      <c r="E856" s="4"/>
      <c r="F856" s="4"/>
    </row>
    <row r="857" spans="1:6" x14ac:dyDescent="0.25">
      <c r="A857" s="86"/>
      <c r="D857" s="4"/>
      <c r="E857" s="4"/>
      <c r="F857" s="4"/>
    </row>
    <row r="858" spans="1:6" x14ac:dyDescent="0.25">
      <c r="A858" s="86"/>
      <c r="D858" s="4"/>
      <c r="E858" s="4"/>
      <c r="F858" s="4"/>
    </row>
    <row r="859" spans="1:6" x14ac:dyDescent="0.25">
      <c r="A859" s="86"/>
      <c r="D859" s="4"/>
      <c r="E859" s="4"/>
      <c r="F859" s="4"/>
    </row>
    <row r="860" spans="1:6" x14ac:dyDescent="0.25">
      <c r="A860" s="86"/>
      <c r="D860" s="4"/>
      <c r="E860" s="4"/>
      <c r="F860" s="4"/>
    </row>
    <row r="861" spans="1:6" x14ac:dyDescent="0.25">
      <c r="A861" s="86"/>
      <c r="D861" s="4"/>
      <c r="E861" s="4"/>
      <c r="F861" s="4"/>
    </row>
    <row r="862" spans="1:6" x14ac:dyDescent="0.25">
      <c r="A862" s="86"/>
      <c r="D862" s="4"/>
      <c r="E862" s="4"/>
      <c r="F862" s="4"/>
    </row>
    <row r="863" spans="1:6" x14ac:dyDescent="0.25">
      <c r="A863" s="86"/>
      <c r="D863" s="4"/>
      <c r="E863" s="4"/>
      <c r="F863" s="4"/>
    </row>
    <row r="864" spans="1:6" x14ac:dyDescent="0.25">
      <c r="A864" s="86"/>
      <c r="D864" s="4"/>
      <c r="E864" s="4"/>
      <c r="F864" s="4"/>
    </row>
    <row r="865" spans="1:6" x14ac:dyDescent="0.25">
      <c r="A865" s="86"/>
      <c r="D865" s="4"/>
      <c r="E865" s="4"/>
      <c r="F865" s="4"/>
    </row>
    <row r="866" spans="1:6" x14ac:dyDescent="0.25">
      <c r="A866" s="86"/>
      <c r="D866" s="4"/>
      <c r="E866" s="4"/>
      <c r="F866" s="4"/>
    </row>
    <row r="867" spans="1:6" x14ac:dyDescent="0.25">
      <c r="A867" s="86"/>
      <c r="D867" s="4"/>
      <c r="E867" s="4"/>
      <c r="F867" s="4"/>
    </row>
    <row r="868" spans="1:6" x14ac:dyDescent="0.25">
      <c r="A868" s="86"/>
      <c r="D868" s="4"/>
      <c r="E868" s="4"/>
      <c r="F868" s="4"/>
    </row>
    <row r="869" spans="1:6" x14ac:dyDescent="0.25">
      <c r="A869" s="86"/>
      <c r="D869" s="4"/>
      <c r="E869" s="4"/>
      <c r="F869" s="4"/>
    </row>
    <row r="870" spans="1:6" x14ac:dyDescent="0.25">
      <c r="A870" s="86"/>
      <c r="D870" s="4"/>
      <c r="E870" s="4"/>
      <c r="F870" s="4"/>
    </row>
    <row r="871" spans="1:6" x14ac:dyDescent="0.25">
      <c r="A871" s="86"/>
      <c r="D871" s="4"/>
      <c r="E871" s="4"/>
      <c r="F871" s="4"/>
    </row>
    <row r="872" spans="1:6" x14ac:dyDescent="0.25">
      <c r="A872" s="86"/>
      <c r="D872" s="4"/>
      <c r="E872" s="4"/>
      <c r="F872" s="4"/>
    </row>
    <row r="873" spans="1:6" x14ac:dyDescent="0.25">
      <c r="A873" s="86"/>
      <c r="D873" s="4"/>
      <c r="E873" s="4"/>
      <c r="F873" s="4"/>
    </row>
    <row r="874" spans="1:6" x14ac:dyDescent="0.25">
      <c r="A874" s="86"/>
      <c r="D874" s="4"/>
      <c r="E874" s="4"/>
      <c r="F874" s="4"/>
    </row>
    <row r="875" spans="1:6" x14ac:dyDescent="0.25">
      <c r="A875" s="86"/>
      <c r="D875" s="4"/>
      <c r="E875" s="4"/>
      <c r="F875" s="4"/>
    </row>
    <row r="876" spans="1:6" x14ac:dyDescent="0.25">
      <c r="A876" s="86"/>
      <c r="D876" s="4"/>
      <c r="E876" s="4"/>
      <c r="F876" s="4"/>
    </row>
    <row r="877" spans="1:6" x14ac:dyDescent="0.25">
      <c r="A877" s="86"/>
      <c r="D877" s="4"/>
      <c r="E877" s="4"/>
      <c r="F877" s="4"/>
    </row>
    <row r="878" spans="1:6" x14ac:dyDescent="0.25">
      <c r="A878" s="86"/>
      <c r="D878" s="4"/>
      <c r="E878" s="4"/>
      <c r="F878" s="4"/>
    </row>
    <row r="879" spans="1:6" x14ac:dyDescent="0.25">
      <c r="A879" s="86"/>
      <c r="D879" s="4"/>
      <c r="E879" s="4"/>
      <c r="F879" s="4"/>
    </row>
    <row r="880" spans="1:6" x14ac:dyDescent="0.25">
      <c r="A880" s="86"/>
      <c r="D880" s="4"/>
      <c r="E880" s="4"/>
      <c r="F880" s="4"/>
    </row>
    <row r="881" spans="1:6" x14ac:dyDescent="0.25">
      <c r="A881" s="86"/>
      <c r="D881" s="4"/>
      <c r="E881" s="4"/>
      <c r="F881" s="4"/>
    </row>
    <row r="882" spans="1:6" x14ac:dyDescent="0.25">
      <c r="A882" s="86"/>
      <c r="D882" s="4"/>
      <c r="E882" s="4"/>
      <c r="F882" s="4"/>
    </row>
    <row r="883" spans="1:6" x14ac:dyDescent="0.25">
      <c r="A883" s="86"/>
      <c r="D883" s="4"/>
      <c r="E883" s="4"/>
      <c r="F883" s="4"/>
    </row>
    <row r="884" spans="1:6" x14ac:dyDescent="0.25">
      <c r="A884" s="86"/>
      <c r="D884" s="4"/>
      <c r="E884" s="4"/>
      <c r="F884" s="4"/>
    </row>
    <row r="885" spans="1:6" x14ac:dyDescent="0.25">
      <c r="A885" s="86"/>
      <c r="D885" s="4"/>
      <c r="E885" s="4"/>
      <c r="F885" s="4"/>
    </row>
    <row r="886" spans="1:6" x14ac:dyDescent="0.25">
      <c r="A886" s="86"/>
      <c r="D886" s="4"/>
      <c r="E886" s="4"/>
      <c r="F886" s="4"/>
    </row>
    <row r="887" spans="1:6" x14ac:dyDescent="0.25">
      <c r="A887" s="86"/>
      <c r="D887" s="4"/>
      <c r="E887" s="4"/>
      <c r="F887" s="4"/>
    </row>
    <row r="888" spans="1:6" x14ac:dyDescent="0.25">
      <c r="A888" s="86"/>
      <c r="D888" s="4"/>
      <c r="E888" s="4"/>
      <c r="F888" s="4"/>
    </row>
    <row r="889" spans="1:6" x14ac:dyDescent="0.25">
      <c r="A889" s="86"/>
      <c r="D889" s="4"/>
      <c r="E889" s="4"/>
      <c r="F889" s="4"/>
    </row>
    <row r="890" spans="1:6" x14ac:dyDescent="0.25">
      <c r="A890" s="86"/>
      <c r="D890" s="4"/>
      <c r="E890" s="4"/>
      <c r="F890" s="4"/>
    </row>
    <row r="891" spans="1:6" x14ac:dyDescent="0.25">
      <c r="A891" s="86"/>
      <c r="D891" s="4"/>
      <c r="E891" s="4"/>
      <c r="F891" s="4"/>
    </row>
    <row r="892" spans="1:6" x14ac:dyDescent="0.25">
      <c r="A892" s="86"/>
      <c r="D892" s="4"/>
      <c r="E892" s="4"/>
      <c r="F892" s="4"/>
    </row>
    <row r="893" spans="1:6" x14ac:dyDescent="0.25">
      <c r="A893" s="86"/>
      <c r="D893" s="4"/>
      <c r="E893" s="4"/>
      <c r="F893" s="4"/>
    </row>
    <row r="894" spans="1:6" x14ac:dyDescent="0.25">
      <c r="A894" s="86"/>
      <c r="D894" s="4"/>
      <c r="E894" s="4"/>
      <c r="F894" s="4"/>
    </row>
    <row r="895" spans="1:6" x14ac:dyDescent="0.25">
      <c r="A895" s="86"/>
      <c r="D895" s="4"/>
      <c r="E895" s="4"/>
      <c r="F895" s="4"/>
    </row>
    <row r="896" spans="1:6" x14ac:dyDescent="0.25">
      <c r="A896" s="86"/>
      <c r="D896" s="4"/>
      <c r="E896" s="4"/>
      <c r="F896" s="4"/>
    </row>
    <row r="897" spans="1:6" x14ac:dyDescent="0.25">
      <c r="A897" s="86"/>
      <c r="D897" s="4"/>
      <c r="E897" s="4"/>
      <c r="F897" s="4"/>
    </row>
    <row r="898" spans="1:6" x14ac:dyDescent="0.25">
      <c r="A898" s="86"/>
      <c r="D898" s="4"/>
      <c r="E898" s="4"/>
      <c r="F898" s="4"/>
    </row>
    <row r="899" spans="1:6" x14ac:dyDescent="0.25">
      <c r="A899" s="86"/>
      <c r="D899" s="4"/>
      <c r="E899" s="4"/>
      <c r="F899" s="4"/>
    </row>
    <row r="900" spans="1:6" x14ac:dyDescent="0.25">
      <c r="A900" s="86"/>
      <c r="D900" s="4"/>
      <c r="E900" s="4"/>
      <c r="F900" s="4"/>
    </row>
    <row r="901" spans="1:6" x14ac:dyDescent="0.25">
      <c r="A901" s="86"/>
      <c r="D901" s="4"/>
      <c r="E901" s="4"/>
      <c r="F901" s="4"/>
    </row>
    <row r="902" spans="1:6" x14ac:dyDescent="0.25">
      <c r="A902" s="86"/>
      <c r="D902" s="4"/>
      <c r="E902" s="4"/>
      <c r="F902" s="4"/>
    </row>
    <row r="903" spans="1:6" x14ac:dyDescent="0.25">
      <c r="A903" s="86"/>
      <c r="D903" s="4"/>
      <c r="E903" s="4"/>
      <c r="F903" s="4"/>
    </row>
    <row r="904" spans="1:6" x14ac:dyDescent="0.25">
      <c r="A904" s="86"/>
      <c r="D904" s="4"/>
      <c r="E904" s="4"/>
      <c r="F904" s="4"/>
    </row>
    <row r="905" spans="1:6" x14ac:dyDescent="0.25">
      <c r="A905" s="86"/>
      <c r="D905" s="4"/>
      <c r="E905" s="4"/>
      <c r="F905" s="4"/>
    </row>
    <row r="906" spans="1:6" x14ac:dyDescent="0.25">
      <c r="A906" s="86"/>
      <c r="D906" s="4"/>
      <c r="E906" s="4"/>
      <c r="F906" s="4"/>
    </row>
    <row r="907" spans="1:6" x14ac:dyDescent="0.25">
      <c r="A907" s="86"/>
      <c r="D907" s="4"/>
      <c r="E907" s="4"/>
      <c r="F907" s="4"/>
    </row>
    <row r="908" spans="1:6" x14ac:dyDescent="0.25">
      <c r="A908" s="86"/>
      <c r="D908" s="4"/>
      <c r="E908" s="4"/>
      <c r="F908" s="4"/>
    </row>
    <row r="909" spans="1:6" x14ac:dyDescent="0.25">
      <c r="A909" s="86"/>
      <c r="D909" s="4"/>
      <c r="E909" s="4"/>
      <c r="F909" s="4"/>
    </row>
    <row r="910" spans="1:6" x14ac:dyDescent="0.25">
      <c r="A910" s="86"/>
      <c r="D910" s="4"/>
      <c r="E910" s="4"/>
      <c r="F910" s="4"/>
    </row>
    <row r="911" spans="1:6" x14ac:dyDescent="0.25">
      <c r="A911" s="86"/>
      <c r="D911" s="4"/>
      <c r="E911" s="4"/>
      <c r="F911" s="4"/>
    </row>
    <row r="912" spans="1:6" x14ac:dyDescent="0.25">
      <c r="A912" s="86"/>
      <c r="D912" s="4"/>
      <c r="E912" s="4"/>
      <c r="F912" s="4"/>
    </row>
    <row r="913" spans="1:6" x14ac:dyDescent="0.25">
      <c r="A913" s="86"/>
      <c r="D913" s="4"/>
      <c r="E913" s="4"/>
      <c r="F913" s="4"/>
    </row>
    <row r="914" spans="1:6" x14ac:dyDescent="0.25">
      <c r="A914" s="86"/>
      <c r="D914" s="4"/>
      <c r="E914" s="4"/>
      <c r="F914" s="4"/>
    </row>
    <row r="915" spans="1:6" x14ac:dyDescent="0.25">
      <c r="A915" s="86"/>
      <c r="D915" s="4"/>
      <c r="E915" s="4"/>
      <c r="F915" s="4"/>
    </row>
    <row r="916" spans="1:6" x14ac:dyDescent="0.25">
      <c r="A916" s="86"/>
      <c r="D916" s="4"/>
      <c r="E916" s="4"/>
      <c r="F916" s="4"/>
    </row>
    <row r="917" spans="1:6" x14ac:dyDescent="0.25">
      <c r="A917" s="86"/>
      <c r="D917" s="4"/>
      <c r="E917" s="4"/>
      <c r="F917" s="4"/>
    </row>
    <row r="918" spans="1:6" x14ac:dyDescent="0.25">
      <c r="A918" s="86"/>
      <c r="D918" s="4"/>
      <c r="E918" s="4"/>
      <c r="F918" s="4"/>
    </row>
    <row r="919" spans="1:6" x14ac:dyDescent="0.25">
      <c r="A919" s="86"/>
      <c r="D919" s="4"/>
      <c r="E919" s="4"/>
      <c r="F919" s="4"/>
    </row>
    <row r="920" spans="1:6" x14ac:dyDescent="0.25">
      <c r="A920" s="86"/>
      <c r="D920" s="4"/>
      <c r="E920" s="4"/>
      <c r="F920" s="4"/>
    </row>
    <row r="921" spans="1:6" x14ac:dyDescent="0.25">
      <c r="A921" s="86"/>
      <c r="D921" s="4"/>
      <c r="E921" s="4"/>
      <c r="F921" s="4"/>
    </row>
    <row r="922" spans="1:6" x14ac:dyDescent="0.25">
      <c r="A922" s="86"/>
      <c r="D922" s="4"/>
      <c r="E922" s="4"/>
      <c r="F922" s="4"/>
    </row>
    <row r="923" spans="1:6" x14ac:dyDescent="0.25">
      <c r="A923" s="86"/>
      <c r="D923" s="4"/>
      <c r="E923" s="4"/>
      <c r="F923" s="4"/>
    </row>
    <row r="924" spans="1:6" x14ac:dyDescent="0.25">
      <c r="A924" s="86"/>
      <c r="D924" s="4"/>
      <c r="E924" s="4"/>
      <c r="F924" s="4"/>
    </row>
    <row r="925" spans="1:6" x14ac:dyDescent="0.25">
      <c r="A925" s="86"/>
      <c r="D925" s="4"/>
      <c r="E925" s="4"/>
      <c r="F925" s="4"/>
    </row>
    <row r="926" spans="1:6" x14ac:dyDescent="0.25">
      <c r="A926" s="86"/>
      <c r="D926" s="4"/>
      <c r="E926" s="4"/>
      <c r="F926" s="4"/>
    </row>
    <row r="927" spans="1:6" x14ac:dyDescent="0.25">
      <c r="A927" s="86"/>
      <c r="D927" s="4"/>
      <c r="E927" s="4"/>
      <c r="F927" s="4"/>
    </row>
    <row r="928" spans="1:6" x14ac:dyDescent="0.25">
      <c r="A928" s="86"/>
      <c r="D928" s="4"/>
      <c r="E928" s="4"/>
      <c r="F928" s="4"/>
    </row>
    <row r="929" spans="1:6" x14ac:dyDescent="0.25">
      <c r="A929" s="86"/>
      <c r="D929" s="4"/>
      <c r="E929" s="4"/>
      <c r="F929" s="4"/>
    </row>
    <row r="930" spans="1:6" x14ac:dyDescent="0.25">
      <c r="A930" s="86"/>
      <c r="D930" s="4"/>
      <c r="E930" s="4"/>
      <c r="F930" s="4"/>
    </row>
    <row r="931" spans="1:6" x14ac:dyDescent="0.25">
      <c r="A931" s="86"/>
      <c r="D931" s="4"/>
      <c r="E931" s="4"/>
      <c r="F931" s="4"/>
    </row>
    <row r="932" spans="1:6" x14ac:dyDescent="0.25">
      <c r="A932" s="86"/>
      <c r="D932" s="4"/>
      <c r="E932" s="4"/>
      <c r="F932" s="4"/>
    </row>
    <row r="933" spans="1:6" x14ac:dyDescent="0.25">
      <c r="A933" s="86"/>
      <c r="D933" s="4"/>
      <c r="E933" s="4"/>
      <c r="F933" s="4"/>
    </row>
    <row r="934" spans="1:6" x14ac:dyDescent="0.25">
      <c r="A934" s="86"/>
      <c r="D934" s="4"/>
      <c r="E934" s="4"/>
      <c r="F934" s="4"/>
    </row>
    <row r="935" spans="1:6" x14ac:dyDescent="0.25">
      <c r="A935" s="86"/>
      <c r="D935" s="4"/>
      <c r="E935" s="4"/>
      <c r="F935" s="4"/>
    </row>
    <row r="936" spans="1:6" x14ac:dyDescent="0.25">
      <c r="A936" s="86"/>
      <c r="D936" s="4"/>
      <c r="E936" s="4"/>
      <c r="F936" s="4"/>
    </row>
    <row r="937" spans="1:6" x14ac:dyDescent="0.25">
      <c r="A937" s="86"/>
      <c r="D937" s="4"/>
      <c r="E937" s="4"/>
      <c r="F937" s="4"/>
    </row>
    <row r="938" spans="1:6" x14ac:dyDescent="0.25">
      <c r="A938" s="86"/>
      <c r="D938" s="4"/>
      <c r="E938" s="4"/>
      <c r="F938" s="4"/>
    </row>
    <row r="939" spans="1:6" x14ac:dyDescent="0.25">
      <c r="A939" s="86"/>
      <c r="D939" s="4"/>
      <c r="E939" s="4"/>
      <c r="F939" s="4"/>
    </row>
    <row r="940" spans="1:6" x14ac:dyDescent="0.25">
      <c r="A940" s="86"/>
      <c r="D940" s="4"/>
      <c r="E940" s="4"/>
      <c r="F940" s="4"/>
    </row>
    <row r="941" spans="1:6" x14ac:dyDescent="0.25">
      <c r="A941" s="86"/>
      <c r="D941" s="4"/>
      <c r="E941" s="4"/>
      <c r="F941" s="4"/>
    </row>
    <row r="942" spans="1:6" x14ac:dyDescent="0.25">
      <c r="A942" s="86"/>
      <c r="D942" s="4"/>
      <c r="E942" s="4"/>
      <c r="F942" s="4"/>
    </row>
    <row r="943" spans="1:6" x14ac:dyDescent="0.25">
      <c r="A943" s="86"/>
      <c r="D943" s="4"/>
      <c r="E943" s="4"/>
      <c r="F943" s="4"/>
    </row>
    <row r="944" spans="1:6" x14ac:dyDescent="0.25">
      <c r="A944" s="86"/>
      <c r="D944" s="4"/>
      <c r="E944" s="4"/>
      <c r="F944" s="4"/>
    </row>
    <row r="945" spans="1:6" x14ac:dyDescent="0.25">
      <c r="A945" s="86"/>
      <c r="D945" s="4"/>
      <c r="E945" s="4"/>
      <c r="F945" s="4"/>
    </row>
    <row r="946" spans="1:6" x14ac:dyDescent="0.25">
      <c r="A946" s="86"/>
      <c r="D946" s="4"/>
      <c r="E946" s="4"/>
      <c r="F946" s="4"/>
    </row>
    <row r="947" spans="1:6" x14ac:dyDescent="0.25">
      <c r="A947" s="86"/>
      <c r="D947" s="4"/>
      <c r="E947" s="4"/>
      <c r="F947" s="4"/>
    </row>
    <row r="948" spans="1:6" x14ac:dyDescent="0.25">
      <c r="A948" s="86"/>
      <c r="D948" s="4"/>
      <c r="E948" s="4"/>
      <c r="F948" s="4"/>
    </row>
    <row r="949" spans="1:6" x14ac:dyDescent="0.25">
      <c r="A949" s="86"/>
      <c r="D949" s="4"/>
      <c r="E949" s="4"/>
      <c r="F949" s="4"/>
    </row>
    <row r="950" spans="1:6" x14ac:dyDescent="0.25">
      <c r="A950" s="86"/>
      <c r="D950" s="4"/>
      <c r="E950" s="4"/>
      <c r="F950" s="4"/>
    </row>
    <row r="951" spans="1:6" x14ac:dyDescent="0.25">
      <c r="A951" s="86"/>
      <c r="D951" s="4"/>
      <c r="E951" s="4"/>
      <c r="F951" s="4"/>
    </row>
    <row r="952" spans="1:6" x14ac:dyDescent="0.25">
      <c r="A952" s="86"/>
      <c r="D952" s="4"/>
      <c r="E952" s="4"/>
      <c r="F952" s="4"/>
    </row>
    <row r="953" spans="1:6" x14ac:dyDescent="0.25">
      <c r="A953" s="86"/>
      <c r="D953" s="4"/>
      <c r="E953" s="4"/>
      <c r="F953" s="4"/>
    </row>
    <row r="954" spans="1:6" x14ac:dyDescent="0.25">
      <c r="A954" s="86"/>
      <c r="D954" s="4"/>
      <c r="E954" s="4"/>
      <c r="F954" s="4"/>
    </row>
    <row r="955" spans="1:6" x14ac:dyDescent="0.25">
      <c r="A955" s="86"/>
      <c r="D955" s="4"/>
      <c r="E955" s="4"/>
      <c r="F955" s="4"/>
    </row>
    <row r="956" spans="1:6" x14ac:dyDescent="0.25">
      <c r="A956" s="86"/>
      <c r="D956" s="4"/>
      <c r="E956" s="4"/>
      <c r="F956" s="4"/>
    </row>
    <row r="957" spans="1:6" x14ac:dyDescent="0.25">
      <c r="A957" s="86"/>
      <c r="D957" s="4"/>
      <c r="E957" s="4"/>
      <c r="F957" s="4"/>
    </row>
    <row r="958" spans="1:6" x14ac:dyDescent="0.25">
      <c r="A958" s="86"/>
      <c r="D958" s="4"/>
      <c r="E958" s="4"/>
      <c r="F958" s="4"/>
    </row>
    <row r="959" spans="1:6" x14ac:dyDescent="0.25">
      <c r="A959" s="86"/>
      <c r="D959" s="4"/>
      <c r="E959" s="4"/>
      <c r="F959" s="4"/>
    </row>
    <row r="960" spans="1:6" x14ac:dyDescent="0.25">
      <c r="A960" s="86"/>
      <c r="D960" s="4"/>
      <c r="E960" s="4"/>
      <c r="F960" s="4"/>
    </row>
    <row r="961" spans="1:6" x14ac:dyDescent="0.25">
      <c r="A961" s="86"/>
      <c r="D961" s="4"/>
      <c r="E961" s="4"/>
      <c r="F961" s="4"/>
    </row>
    <row r="962" spans="1:6" x14ac:dyDescent="0.25">
      <c r="A962" s="86"/>
      <c r="D962" s="4"/>
      <c r="E962" s="4"/>
      <c r="F962" s="4"/>
    </row>
    <row r="963" spans="1:6" x14ac:dyDescent="0.25">
      <c r="A963" s="86"/>
      <c r="D963" s="4"/>
      <c r="E963" s="4"/>
      <c r="F963" s="4"/>
    </row>
    <row r="964" spans="1:6" x14ac:dyDescent="0.25">
      <c r="A964" s="86"/>
      <c r="D964" s="4"/>
      <c r="E964" s="4"/>
      <c r="F964" s="4"/>
    </row>
    <row r="965" spans="1:6" x14ac:dyDescent="0.25">
      <c r="A965" s="86"/>
      <c r="D965" s="4"/>
      <c r="E965" s="4"/>
      <c r="F965" s="4"/>
    </row>
    <row r="966" spans="1:6" x14ac:dyDescent="0.25">
      <c r="A966" s="86"/>
      <c r="D966" s="4"/>
      <c r="E966" s="4"/>
      <c r="F966" s="4"/>
    </row>
    <row r="967" spans="1:6" x14ac:dyDescent="0.25">
      <c r="A967" s="86"/>
      <c r="D967" s="4"/>
      <c r="E967" s="4"/>
      <c r="F967" s="4"/>
    </row>
    <row r="968" spans="1:6" x14ac:dyDescent="0.25">
      <c r="A968" s="86"/>
      <c r="D968" s="4"/>
      <c r="E968" s="4"/>
      <c r="F968" s="4"/>
    </row>
    <row r="969" spans="1:6" x14ac:dyDescent="0.25">
      <c r="A969" s="86"/>
      <c r="D969" s="4"/>
      <c r="E969" s="4"/>
      <c r="F969" s="4"/>
    </row>
    <row r="970" spans="1:6" x14ac:dyDescent="0.25">
      <c r="A970" s="86"/>
      <c r="D970" s="4"/>
      <c r="E970" s="4"/>
      <c r="F970" s="4"/>
    </row>
    <row r="971" spans="1:6" x14ac:dyDescent="0.25">
      <c r="A971" s="86"/>
      <c r="D971" s="4"/>
      <c r="E971" s="4"/>
      <c r="F971" s="4"/>
    </row>
    <row r="972" spans="1:6" x14ac:dyDescent="0.25">
      <c r="A972" s="86"/>
      <c r="D972" s="4"/>
      <c r="E972" s="4"/>
      <c r="F972" s="4"/>
    </row>
    <row r="973" spans="1:6" x14ac:dyDescent="0.25">
      <c r="A973" s="86"/>
      <c r="D973" s="4"/>
      <c r="E973" s="4"/>
      <c r="F973" s="4"/>
    </row>
    <row r="974" spans="1:6" x14ac:dyDescent="0.25">
      <c r="A974" s="86"/>
      <c r="D974" s="4"/>
      <c r="E974" s="4"/>
      <c r="F974" s="4"/>
    </row>
    <row r="975" spans="1:6" x14ac:dyDescent="0.25">
      <c r="A975" s="86"/>
      <c r="D975" s="4"/>
      <c r="E975" s="4"/>
      <c r="F975" s="4"/>
    </row>
    <row r="976" spans="1:6" x14ac:dyDescent="0.25">
      <c r="A976" s="86"/>
      <c r="D976" s="4"/>
      <c r="E976" s="4"/>
      <c r="F976" s="4"/>
    </row>
    <row r="977" spans="1:6" x14ac:dyDescent="0.25">
      <c r="A977" s="86"/>
      <c r="D977" s="4"/>
      <c r="E977" s="4"/>
      <c r="F977" s="4"/>
    </row>
    <row r="978" spans="1:6" x14ac:dyDescent="0.25">
      <c r="A978" s="86"/>
      <c r="D978" s="4"/>
      <c r="E978" s="4"/>
      <c r="F978" s="4"/>
    </row>
    <row r="979" spans="1:6" x14ac:dyDescent="0.25">
      <c r="A979" s="86"/>
      <c r="D979" s="4"/>
      <c r="E979" s="4"/>
      <c r="F979" s="4"/>
    </row>
    <row r="980" spans="1:6" x14ac:dyDescent="0.25">
      <c r="A980" s="86"/>
      <c r="D980" s="4"/>
      <c r="E980" s="4"/>
      <c r="F980" s="4"/>
    </row>
    <row r="981" spans="1:6" x14ac:dyDescent="0.25">
      <c r="A981" s="86"/>
      <c r="D981" s="4"/>
      <c r="E981" s="4"/>
      <c r="F981" s="4"/>
    </row>
    <row r="982" spans="1:6" x14ac:dyDescent="0.25">
      <c r="A982" s="86"/>
      <c r="D982" s="4"/>
      <c r="E982" s="4"/>
      <c r="F982" s="4"/>
    </row>
    <row r="983" spans="1:6" x14ac:dyDescent="0.25">
      <c r="A983" s="86"/>
      <c r="D983" s="4"/>
      <c r="E983" s="4"/>
      <c r="F983" s="4"/>
    </row>
    <row r="984" spans="1:6" x14ac:dyDescent="0.25">
      <c r="A984" s="86"/>
      <c r="D984" s="4"/>
      <c r="E984" s="4"/>
      <c r="F984" s="4"/>
    </row>
    <row r="985" spans="1:6" x14ac:dyDescent="0.25">
      <c r="A985" s="86"/>
      <c r="D985" s="4"/>
      <c r="E985" s="4"/>
      <c r="F985" s="4"/>
    </row>
    <row r="986" spans="1:6" x14ac:dyDescent="0.25">
      <c r="A986" s="86"/>
      <c r="D986" s="4"/>
      <c r="E986" s="4"/>
      <c r="F986" s="4"/>
    </row>
    <row r="987" spans="1:6" x14ac:dyDescent="0.25">
      <c r="A987" s="86"/>
      <c r="D987" s="4"/>
      <c r="E987" s="4"/>
      <c r="F987" s="4"/>
    </row>
    <row r="988" spans="1:6" x14ac:dyDescent="0.25">
      <c r="A988" s="86"/>
      <c r="D988" s="4"/>
      <c r="E988" s="4"/>
      <c r="F988" s="4"/>
    </row>
    <row r="989" spans="1:6" x14ac:dyDescent="0.25">
      <c r="A989" s="86"/>
      <c r="D989" s="4"/>
      <c r="E989" s="4"/>
      <c r="F989" s="4"/>
    </row>
    <row r="990" spans="1:6" x14ac:dyDescent="0.25">
      <c r="A990" s="86"/>
      <c r="D990" s="4"/>
      <c r="E990" s="4"/>
      <c r="F990" s="4"/>
    </row>
    <row r="991" spans="1:6" x14ac:dyDescent="0.25">
      <c r="A991" s="86"/>
      <c r="D991" s="4"/>
      <c r="E991" s="4"/>
      <c r="F991" s="4"/>
    </row>
    <row r="992" spans="1:6" x14ac:dyDescent="0.25">
      <c r="A992" s="86"/>
      <c r="D992" s="4"/>
      <c r="E992" s="4"/>
      <c r="F992" s="4"/>
    </row>
    <row r="993" spans="1:6" x14ac:dyDescent="0.25">
      <c r="A993" s="86"/>
      <c r="D993" s="4"/>
      <c r="E993" s="4"/>
      <c r="F993" s="4"/>
    </row>
    <row r="994" spans="1:6" x14ac:dyDescent="0.25">
      <c r="A994" s="86"/>
      <c r="D994" s="4"/>
      <c r="E994" s="4"/>
      <c r="F994" s="4"/>
    </row>
    <row r="995" spans="1:6" x14ac:dyDescent="0.25">
      <c r="A995" s="86"/>
      <c r="D995" s="4"/>
      <c r="E995" s="4"/>
      <c r="F995" s="4"/>
    </row>
    <row r="996" spans="1:6" x14ac:dyDescent="0.25">
      <c r="A996" s="86"/>
      <c r="D996" s="4"/>
      <c r="E996" s="4"/>
      <c r="F996" s="4"/>
    </row>
    <row r="997" spans="1:6" x14ac:dyDescent="0.25">
      <c r="A997" s="86"/>
      <c r="D997" s="4"/>
      <c r="E997" s="4"/>
      <c r="F997" s="4"/>
    </row>
    <row r="998" spans="1:6" x14ac:dyDescent="0.25">
      <c r="A998" s="86"/>
      <c r="D998" s="4"/>
      <c r="E998" s="4"/>
      <c r="F998" s="4"/>
    </row>
    <row r="999" spans="1:6" x14ac:dyDescent="0.25">
      <c r="A999" s="86"/>
      <c r="D999" s="4"/>
      <c r="E999" s="4"/>
      <c r="F999" s="4"/>
    </row>
    <row r="1000" spans="1:6" x14ac:dyDescent="0.25">
      <c r="A1000" s="86"/>
      <c r="D1000" s="4"/>
      <c r="E1000" s="4"/>
      <c r="F1000" s="4"/>
    </row>
    <row r="1001" spans="1:6" x14ac:dyDescent="0.25">
      <c r="A1001" s="86"/>
      <c r="D1001" s="4"/>
      <c r="E1001" s="4"/>
      <c r="F1001" s="4"/>
    </row>
    <row r="1002" spans="1:6" x14ac:dyDescent="0.25">
      <c r="A1002" s="86"/>
      <c r="D1002" s="4"/>
      <c r="E1002" s="4"/>
      <c r="F1002" s="4"/>
    </row>
    <row r="1003" spans="1:6" x14ac:dyDescent="0.25">
      <c r="A1003" s="86"/>
      <c r="D1003" s="4"/>
      <c r="E1003" s="4"/>
      <c r="F1003" s="4"/>
    </row>
    <row r="1004" spans="1:6" x14ac:dyDescent="0.25">
      <c r="A1004" s="86"/>
      <c r="D1004" s="4"/>
      <c r="E1004" s="4"/>
      <c r="F1004" s="4"/>
    </row>
    <row r="1005" spans="1:6" x14ac:dyDescent="0.25">
      <c r="A1005" s="86"/>
      <c r="D1005" s="4"/>
      <c r="E1005" s="4"/>
      <c r="F1005" s="4"/>
    </row>
    <row r="1006" spans="1:6" x14ac:dyDescent="0.25">
      <c r="A1006" s="86"/>
      <c r="D1006" s="4"/>
      <c r="E1006" s="4"/>
      <c r="F1006" s="4"/>
    </row>
    <row r="1007" spans="1:6" x14ac:dyDescent="0.25">
      <c r="A1007" s="86"/>
      <c r="D1007" s="4"/>
      <c r="E1007" s="4"/>
      <c r="F1007" s="4"/>
    </row>
    <row r="1008" spans="1:6" x14ac:dyDescent="0.25">
      <c r="A1008" s="86"/>
      <c r="D1008" s="4"/>
      <c r="E1008" s="4"/>
      <c r="F1008" s="4"/>
    </row>
    <row r="1009" spans="1:6" x14ac:dyDescent="0.25">
      <c r="A1009" s="86"/>
      <c r="D1009" s="4"/>
      <c r="E1009" s="4"/>
      <c r="F1009" s="4"/>
    </row>
    <row r="1010" spans="1:6" x14ac:dyDescent="0.25">
      <c r="A1010" s="86"/>
      <c r="D1010" s="4"/>
      <c r="E1010" s="4"/>
      <c r="F1010" s="4"/>
    </row>
    <row r="1011" spans="1:6" x14ac:dyDescent="0.25">
      <c r="A1011" s="86"/>
      <c r="D1011" s="4"/>
      <c r="E1011" s="4"/>
      <c r="F1011" s="4"/>
    </row>
    <row r="1012" spans="1:6" x14ac:dyDescent="0.25">
      <c r="A1012" s="86"/>
      <c r="D1012" s="4"/>
      <c r="E1012" s="4"/>
      <c r="F1012" s="4"/>
    </row>
    <row r="1013" spans="1:6" x14ac:dyDescent="0.25">
      <c r="A1013" s="86"/>
      <c r="D1013" s="4"/>
      <c r="E1013" s="4"/>
      <c r="F1013" s="4"/>
    </row>
    <row r="1014" spans="1:6" x14ac:dyDescent="0.25">
      <c r="A1014" s="86"/>
      <c r="D1014" s="4"/>
      <c r="E1014" s="4"/>
      <c r="F1014" s="4"/>
    </row>
    <row r="1015" spans="1:6" x14ac:dyDescent="0.25">
      <c r="A1015" s="86"/>
      <c r="D1015" s="4"/>
      <c r="E1015" s="4"/>
      <c r="F1015" s="4"/>
    </row>
    <row r="1016" spans="1:6" x14ac:dyDescent="0.25">
      <c r="A1016" s="86"/>
      <c r="D1016" s="4"/>
      <c r="E1016" s="4"/>
      <c r="F1016" s="4"/>
    </row>
    <row r="1017" spans="1:6" x14ac:dyDescent="0.25">
      <c r="A1017" s="86"/>
      <c r="D1017" s="4"/>
      <c r="E1017" s="4"/>
      <c r="F1017" s="4"/>
    </row>
    <row r="1018" spans="1:6" x14ac:dyDescent="0.25">
      <c r="A1018" s="86"/>
      <c r="D1018" s="4"/>
      <c r="E1018" s="4"/>
      <c r="F1018" s="4"/>
    </row>
    <row r="1019" spans="1:6" x14ac:dyDescent="0.25">
      <c r="A1019" s="86"/>
      <c r="D1019" s="4"/>
      <c r="E1019" s="4"/>
      <c r="F1019" s="4"/>
    </row>
    <row r="1020" spans="1:6" x14ac:dyDescent="0.25">
      <c r="A1020" s="86"/>
      <c r="D1020" s="4"/>
      <c r="E1020" s="4"/>
      <c r="F1020" s="4"/>
    </row>
    <row r="1021" spans="1:6" x14ac:dyDescent="0.25">
      <c r="A1021" s="86"/>
      <c r="D1021" s="4"/>
      <c r="E1021" s="4"/>
      <c r="F1021" s="4"/>
    </row>
    <row r="1022" spans="1:6" x14ac:dyDescent="0.25">
      <c r="A1022" s="86"/>
      <c r="D1022" s="4"/>
      <c r="E1022" s="4"/>
      <c r="F1022" s="4"/>
    </row>
    <row r="1023" spans="1:6" x14ac:dyDescent="0.25">
      <c r="A1023" s="86"/>
      <c r="D1023" s="4"/>
      <c r="E1023" s="4"/>
      <c r="F1023" s="4"/>
    </row>
    <row r="1024" spans="1:6" x14ac:dyDescent="0.25">
      <c r="A1024" s="86"/>
      <c r="D1024" s="4"/>
      <c r="E1024" s="4"/>
      <c r="F1024" s="4"/>
    </row>
    <row r="1025" spans="1:6" x14ac:dyDescent="0.25">
      <c r="A1025" s="86"/>
      <c r="D1025" s="4"/>
      <c r="E1025" s="4"/>
      <c r="F1025" s="4"/>
    </row>
    <row r="1026" spans="1:6" x14ac:dyDescent="0.25">
      <c r="A1026" s="86"/>
      <c r="D1026" s="4"/>
      <c r="E1026" s="4"/>
      <c r="F1026" s="4"/>
    </row>
    <row r="1027" spans="1:6" x14ac:dyDescent="0.25">
      <c r="A1027" s="86"/>
      <c r="D1027" s="4"/>
      <c r="E1027" s="4"/>
      <c r="F1027" s="4"/>
    </row>
    <row r="1028" spans="1:6" x14ac:dyDescent="0.25">
      <c r="A1028" s="86"/>
      <c r="D1028" s="4"/>
      <c r="E1028" s="4"/>
      <c r="F1028" s="4"/>
    </row>
    <row r="1029" spans="1:6" x14ac:dyDescent="0.25">
      <c r="A1029" s="86"/>
      <c r="D1029" s="4"/>
      <c r="E1029" s="4"/>
      <c r="F1029" s="4"/>
    </row>
    <row r="1030" spans="1:6" x14ac:dyDescent="0.25">
      <c r="A1030" s="86"/>
      <c r="D1030" s="4"/>
      <c r="E1030" s="4"/>
      <c r="F1030" s="4"/>
    </row>
    <row r="1031" spans="1:6" x14ac:dyDescent="0.25">
      <c r="A1031" s="86"/>
      <c r="D1031" s="4"/>
      <c r="E1031" s="4"/>
      <c r="F1031" s="4"/>
    </row>
    <row r="1032" spans="1:6" x14ac:dyDescent="0.25">
      <c r="A1032" s="86"/>
      <c r="D1032" s="4"/>
      <c r="E1032" s="4"/>
      <c r="F1032" s="4"/>
    </row>
    <row r="1033" spans="1:6" x14ac:dyDescent="0.25">
      <c r="A1033" s="86"/>
      <c r="D1033" s="4"/>
      <c r="E1033" s="4"/>
      <c r="F1033" s="4"/>
    </row>
    <row r="1034" spans="1:6" x14ac:dyDescent="0.25">
      <c r="A1034" s="86"/>
      <c r="D1034" s="4"/>
      <c r="E1034" s="4"/>
      <c r="F1034" s="4"/>
    </row>
    <row r="1035" spans="1:6" x14ac:dyDescent="0.25">
      <c r="A1035" s="86"/>
      <c r="D1035" s="4"/>
      <c r="E1035" s="4"/>
      <c r="F1035" s="4"/>
    </row>
    <row r="1036" spans="1:6" x14ac:dyDescent="0.25">
      <c r="A1036" s="86"/>
      <c r="D1036" s="4"/>
      <c r="E1036" s="4"/>
      <c r="F1036" s="4"/>
    </row>
    <row r="1037" spans="1:6" x14ac:dyDescent="0.25">
      <c r="A1037" s="86"/>
      <c r="D1037" s="4"/>
      <c r="E1037" s="4"/>
      <c r="F1037" s="4"/>
    </row>
    <row r="1038" spans="1:6" x14ac:dyDescent="0.25">
      <c r="A1038" s="86"/>
      <c r="D1038" s="4"/>
      <c r="E1038" s="4"/>
      <c r="F1038" s="4"/>
    </row>
    <row r="1039" spans="1:6" x14ac:dyDescent="0.25">
      <c r="A1039" s="86"/>
      <c r="D1039" s="4"/>
      <c r="E1039" s="4"/>
      <c r="F1039" s="4"/>
    </row>
    <row r="1040" spans="1:6" x14ac:dyDescent="0.25">
      <c r="A1040" s="86"/>
      <c r="D1040" s="4"/>
      <c r="E1040" s="4"/>
      <c r="F1040" s="4"/>
    </row>
    <row r="1041" spans="1:6" x14ac:dyDescent="0.25">
      <c r="A1041" s="86"/>
      <c r="D1041" s="4"/>
      <c r="E1041" s="4"/>
      <c r="F1041" s="4"/>
    </row>
    <row r="1042" spans="1:6" x14ac:dyDescent="0.25">
      <c r="A1042" s="86"/>
      <c r="D1042" s="4"/>
      <c r="E1042" s="4"/>
      <c r="F1042" s="4"/>
    </row>
    <row r="1043" spans="1:6" x14ac:dyDescent="0.25">
      <c r="A1043" s="86"/>
      <c r="D1043" s="4"/>
      <c r="E1043" s="4"/>
      <c r="F1043" s="4"/>
    </row>
    <row r="1044" spans="1:6" x14ac:dyDescent="0.25">
      <c r="A1044" s="86"/>
      <c r="D1044" s="4"/>
      <c r="E1044" s="4"/>
      <c r="F1044" s="4"/>
    </row>
    <row r="1045" spans="1:6" x14ac:dyDescent="0.25">
      <c r="A1045" s="86"/>
      <c r="D1045" s="4"/>
      <c r="E1045" s="4"/>
      <c r="F1045" s="4"/>
    </row>
    <row r="1046" spans="1:6" x14ac:dyDescent="0.25">
      <c r="A1046" s="86"/>
      <c r="D1046" s="4"/>
      <c r="E1046" s="4"/>
      <c r="F1046" s="4"/>
    </row>
    <row r="1047" spans="1:6" x14ac:dyDescent="0.25">
      <c r="A1047" s="86"/>
      <c r="D1047" s="4"/>
      <c r="E1047" s="4"/>
      <c r="F1047" s="4"/>
    </row>
    <row r="1048" spans="1:6" x14ac:dyDescent="0.25">
      <c r="A1048" s="86"/>
      <c r="D1048" s="4"/>
      <c r="E1048" s="4"/>
      <c r="F1048" s="4"/>
    </row>
    <row r="1049" spans="1:6" x14ac:dyDescent="0.25">
      <c r="A1049" s="86"/>
      <c r="D1049" s="4"/>
      <c r="E1049" s="4"/>
      <c r="F1049" s="4"/>
    </row>
    <row r="1050" spans="1:6" x14ac:dyDescent="0.25">
      <c r="A1050" s="86"/>
      <c r="D1050" s="4"/>
      <c r="E1050" s="4"/>
      <c r="F1050" s="4"/>
    </row>
    <row r="1051" spans="1:6" x14ac:dyDescent="0.25">
      <c r="A1051" s="86"/>
      <c r="D1051" s="4"/>
      <c r="E1051" s="4"/>
      <c r="F1051" s="4"/>
    </row>
    <row r="1052" spans="1:6" x14ac:dyDescent="0.25">
      <c r="A1052" s="86"/>
      <c r="D1052" s="4"/>
      <c r="E1052" s="4"/>
      <c r="F1052" s="4"/>
    </row>
    <row r="1053" spans="1:6" x14ac:dyDescent="0.25">
      <c r="A1053" s="86"/>
      <c r="D1053" s="4"/>
      <c r="E1053" s="4"/>
      <c r="F1053" s="4"/>
    </row>
    <row r="1054" spans="1:6" x14ac:dyDescent="0.25">
      <c r="A1054" s="86"/>
      <c r="D1054" s="4"/>
      <c r="E1054" s="4"/>
      <c r="F1054" s="4"/>
    </row>
    <row r="1055" spans="1:6" x14ac:dyDescent="0.25">
      <c r="A1055" s="86"/>
      <c r="D1055" s="4"/>
      <c r="E1055" s="4"/>
      <c r="F1055" s="4"/>
    </row>
    <row r="1056" spans="1:6" x14ac:dyDescent="0.25">
      <c r="A1056" s="86"/>
      <c r="D1056" s="4"/>
      <c r="E1056" s="4"/>
      <c r="F1056" s="4"/>
    </row>
    <row r="1057" spans="1:6" x14ac:dyDescent="0.25">
      <c r="A1057" s="86"/>
      <c r="D1057" s="4"/>
      <c r="E1057" s="4"/>
      <c r="F1057" s="4"/>
    </row>
    <row r="1058" spans="1:6" x14ac:dyDescent="0.25">
      <c r="A1058" s="86"/>
      <c r="D1058" s="4"/>
      <c r="E1058" s="4"/>
      <c r="F1058" s="4"/>
    </row>
    <row r="1059" spans="1:6" x14ac:dyDescent="0.25">
      <c r="A1059" s="86"/>
      <c r="D1059" s="4"/>
      <c r="E1059" s="4"/>
      <c r="F1059" s="4"/>
    </row>
    <row r="1060" spans="1:6" x14ac:dyDescent="0.25">
      <c r="A1060" s="86"/>
      <c r="D1060" s="4"/>
      <c r="E1060" s="4"/>
      <c r="F1060" s="4"/>
    </row>
    <row r="1061" spans="1:6" x14ac:dyDescent="0.25">
      <c r="A1061" s="86"/>
      <c r="D1061" s="4"/>
      <c r="E1061" s="4"/>
      <c r="F1061" s="4"/>
    </row>
    <row r="1062" spans="1:6" x14ac:dyDescent="0.25">
      <c r="A1062" s="86"/>
      <c r="D1062" s="4"/>
      <c r="E1062" s="4"/>
      <c r="F1062" s="4"/>
    </row>
    <row r="1063" spans="1:6" x14ac:dyDescent="0.25">
      <c r="A1063" s="86"/>
      <c r="D1063" s="4"/>
      <c r="E1063" s="4"/>
      <c r="F1063" s="4"/>
    </row>
    <row r="1064" spans="1:6" x14ac:dyDescent="0.25">
      <c r="A1064" s="86"/>
      <c r="D1064" s="4"/>
      <c r="E1064" s="4"/>
      <c r="F1064" s="4"/>
    </row>
    <row r="1065" spans="1:6" x14ac:dyDescent="0.25">
      <c r="A1065" s="86"/>
      <c r="D1065" s="4"/>
      <c r="E1065" s="4"/>
      <c r="F1065" s="4"/>
    </row>
    <row r="1066" spans="1:6" x14ac:dyDescent="0.25">
      <c r="A1066" s="86"/>
      <c r="D1066" s="4"/>
      <c r="E1066" s="4"/>
      <c r="F1066" s="4"/>
    </row>
    <row r="1067" spans="1:6" x14ac:dyDescent="0.25">
      <c r="A1067" s="86"/>
      <c r="D1067" s="4"/>
      <c r="E1067" s="4"/>
      <c r="F1067" s="4"/>
    </row>
    <row r="1068" spans="1:6" x14ac:dyDescent="0.25">
      <c r="A1068" s="86"/>
      <c r="D1068" s="4"/>
      <c r="E1068" s="4"/>
      <c r="F1068" s="4"/>
    </row>
    <row r="1069" spans="1:6" x14ac:dyDescent="0.25">
      <c r="A1069" s="86"/>
      <c r="D1069" s="4"/>
      <c r="E1069" s="4"/>
      <c r="F1069" s="4"/>
    </row>
    <row r="1070" spans="1:6" x14ac:dyDescent="0.25">
      <c r="A1070" s="86"/>
      <c r="D1070" s="4"/>
      <c r="E1070" s="4"/>
      <c r="F1070" s="4"/>
    </row>
    <row r="1071" spans="1:6" x14ac:dyDescent="0.25">
      <c r="A1071" s="86"/>
      <c r="D1071" s="4"/>
      <c r="E1071" s="4"/>
      <c r="F1071" s="4"/>
    </row>
    <row r="1072" spans="1:6" x14ac:dyDescent="0.25">
      <c r="A1072" s="86"/>
      <c r="D1072" s="4"/>
      <c r="E1072" s="4"/>
      <c r="F1072" s="4"/>
    </row>
    <row r="1073" spans="1:6" x14ac:dyDescent="0.25">
      <c r="A1073" s="86"/>
      <c r="D1073" s="4"/>
      <c r="E1073" s="4"/>
      <c r="F1073" s="4"/>
    </row>
    <row r="1074" spans="1:6" x14ac:dyDescent="0.25">
      <c r="A1074" s="86"/>
      <c r="D1074" s="4"/>
      <c r="E1074" s="4"/>
      <c r="F1074" s="4"/>
    </row>
    <row r="1075" spans="1:6" x14ac:dyDescent="0.25">
      <c r="A1075" s="86"/>
      <c r="D1075" s="4"/>
      <c r="E1075" s="4"/>
      <c r="F1075" s="4"/>
    </row>
    <row r="1076" spans="1:6" x14ac:dyDescent="0.25">
      <c r="A1076" s="86"/>
      <c r="D1076" s="4"/>
      <c r="E1076" s="4"/>
      <c r="F1076" s="4"/>
    </row>
    <row r="1077" spans="1:6" x14ac:dyDescent="0.25">
      <c r="A1077" s="86"/>
      <c r="D1077" s="4"/>
      <c r="E1077" s="4"/>
      <c r="F1077" s="4"/>
    </row>
    <row r="1078" spans="1:6" x14ac:dyDescent="0.25">
      <c r="A1078" s="86"/>
      <c r="D1078" s="4"/>
      <c r="E1078" s="4"/>
      <c r="F1078" s="4"/>
    </row>
    <row r="1079" spans="1:6" x14ac:dyDescent="0.25">
      <c r="A1079" s="86"/>
      <c r="D1079" s="4"/>
      <c r="E1079" s="4"/>
      <c r="F1079" s="4"/>
    </row>
    <row r="1080" spans="1:6" x14ac:dyDescent="0.25">
      <c r="A1080" s="86"/>
      <c r="D1080" s="4"/>
      <c r="E1080" s="4"/>
      <c r="F1080" s="4"/>
    </row>
    <row r="1081" spans="1:6" x14ac:dyDescent="0.25">
      <c r="A1081" s="86"/>
      <c r="D1081" s="4"/>
      <c r="E1081" s="4"/>
      <c r="F1081" s="4"/>
    </row>
    <row r="1082" spans="1:6" x14ac:dyDescent="0.25">
      <c r="A1082" s="86"/>
      <c r="D1082" s="4"/>
      <c r="E1082" s="4"/>
      <c r="F1082" s="4"/>
    </row>
    <row r="1083" spans="1:6" x14ac:dyDescent="0.25">
      <c r="A1083" s="86"/>
      <c r="D1083" s="4"/>
      <c r="E1083" s="4"/>
      <c r="F1083" s="4"/>
    </row>
    <row r="1084" spans="1:6" x14ac:dyDescent="0.25">
      <c r="A1084" s="86"/>
      <c r="D1084" s="4"/>
      <c r="E1084" s="4"/>
      <c r="F1084" s="4"/>
    </row>
    <row r="1085" spans="1:6" x14ac:dyDescent="0.25">
      <c r="A1085" s="86"/>
      <c r="D1085" s="4"/>
      <c r="E1085" s="4"/>
      <c r="F1085" s="4"/>
    </row>
    <row r="1086" spans="1:6" x14ac:dyDescent="0.25">
      <c r="A1086" s="86"/>
      <c r="D1086" s="4"/>
      <c r="E1086" s="4"/>
      <c r="F1086" s="4"/>
    </row>
    <row r="1087" spans="1:6" x14ac:dyDescent="0.25">
      <c r="A1087" s="86"/>
      <c r="D1087" s="4"/>
      <c r="E1087" s="4"/>
      <c r="F1087" s="4"/>
    </row>
    <row r="1088" spans="1:6" x14ac:dyDescent="0.25">
      <c r="A1088" s="86"/>
      <c r="D1088" s="4"/>
      <c r="E1088" s="4"/>
      <c r="F1088" s="4"/>
    </row>
    <row r="1089" spans="1:6" x14ac:dyDescent="0.25">
      <c r="A1089" s="86"/>
      <c r="D1089" s="4"/>
      <c r="E1089" s="4"/>
      <c r="F1089" s="4"/>
    </row>
    <row r="1090" spans="1:6" x14ac:dyDescent="0.25">
      <c r="A1090" s="86"/>
      <c r="D1090" s="4"/>
      <c r="E1090" s="4"/>
      <c r="F1090" s="4"/>
    </row>
    <row r="1091" spans="1:6" x14ac:dyDescent="0.25">
      <c r="A1091" s="86"/>
      <c r="D1091" s="4"/>
      <c r="E1091" s="4"/>
      <c r="F1091" s="4"/>
    </row>
    <row r="1092" spans="1:6" x14ac:dyDescent="0.25">
      <c r="A1092" s="86"/>
      <c r="D1092" s="4"/>
      <c r="E1092" s="4"/>
      <c r="F1092" s="4"/>
    </row>
    <row r="1093" spans="1:6" x14ac:dyDescent="0.25">
      <c r="A1093" s="86"/>
      <c r="D1093" s="4"/>
      <c r="E1093" s="4"/>
      <c r="F1093" s="4"/>
    </row>
    <row r="1094" spans="1:6" x14ac:dyDescent="0.25">
      <c r="A1094" s="86"/>
      <c r="D1094" s="4"/>
      <c r="E1094" s="4"/>
      <c r="F1094" s="4"/>
    </row>
    <row r="1095" spans="1:6" x14ac:dyDescent="0.25">
      <c r="A1095" s="86"/>
      <c r="D1095" s="4"/>
      <c r="E1095" s="4"/>
      <c r="F1095" s="4"/>
    </row>
    <row r="1096" spans="1:6" x14ac:dyDescent="0.25">
      <c r="A1096" s="86"/>
      <c r="D1096" s="4"/>
      <c r="E1096" s="4"/>
      <c r="F1096" s="4"/>
    </row>
    <row r="1097" spans="1:6" x14ac:dyDescent="0.25">
      <c r="A1097" s="86"/>
      <c r="D1097" s="4"/>
      <c r="E1097" s="4"/>
      <c r="F1097" s="4"/>
    </row>
    <row r="1098" spans="1:6" x14ac:dyDescent="0.25">
      <c r="A1098" s="86"/>
      <c r="D1098" s="4"/>
      <c r="E1098" s="4"/>
      <c r="F1098" s="4"/>
    </row>
    <row r="1099" spans="1:6" x14ac:dyDescent="0.25">
      <c r="A1099" s="86"/>
      <c r="D1099" s="4"/>
      <c r="E1099" s="4"/>
      <c r="F1099" s="4"/>
    </row>
    <row r="1100" spans="1:6" x14ac:dyDescent="0.25">
      <c r="A1100" s="86"/>
      <c r="D1100" s="4"/>
      <c r="E1100" s="4"/>
      <c r="F1100" s="4"/>
    </row>
    <row r="1101" spans="1:6" x14ac:dyDescent="0.25">
      <c r="A1101" s="86"/>
      <c r="D1101" s="4"/>
      <c r="E1101" s="4"/>
      <c r="F1101" s="4"/>
    </row>
    <row r="1102" spans="1:6" x14ac:dyDescent="0.25">
      <c r="A1102" s="86"/>
      <c r="D1102" s="4"/>
      <c r="E1102" s="4"/>
      <c r="F1102" s="4"/>
    </row>
    <row r="1103" spans="1:6" x14ac:dyDescent="0.25">
      <c r="A1103" s="86"/>
      <c r="D1103" s="4"/>
      <c r="E1103" s="4"/>
      <c r="F1103" s="4"/>
    </row>
    <row r="1104" spans="1:6" x14ac:dyDescent="0.25">
      <c r="A1104" s="86"/>
      <c r="D1104" s="4"/>
      <c r="E1104" s="4"/>
      <c r="F1104" s="4"/>
    </row>
    <row r="1105" spans="1:6" x14ac:dyDescent="0.25">
      <c r="A1105" s="86"/>
      <c r="D1105" s="4"/>
      <c r="E1105" s="4"/>
      <c r="F1105" s="4"/>
    </row>
    <row r="1106" spans="1:6" x14ac:dyDescent="0.25">
      <c r="A1106" s="86"/>
      <c r="D1106" s="4"/>
      <c r="E1106" s="4"/>
      <c r="F1106" s="4"/>
    </row>
    <row r="1107" spans="1:6" x14ac:dyDescent="0.25">
      <c r="A1107" s="86"/>
      <c r="D1107" s="4"/>
      <c r="E1107" s="4"/>
      <c r="F1107" s="4"/>
    </row>
    <row r="1108" spans="1:6" x14ac:dyDescent="0.25">
      <c r="A1108" s="86"/>
      <c r="D1108" s="4"/>
      <c r="E1108" s="4"/>
      <c r="F1108" s="4"/>
    </row>
    <row r="1109" spans="1:6" x14ac:dyDescent="0.25">
      <c r="A1109" s="86"/>
      <c r="D1109" s="4"/>
      <c r="E1109" s="4"/>
      <c r="F1109" s="4"/>
    </row>
    <row r="1110" spans="1:6" x14ac:dyDescent="0.25">
      <c r="A1110" s="86"/>
      <c r="D1110" s="4"/>
      <c r="E1110" s="4"/>
      <c r="F1110" s="4"/>
    </row>
    <row r="1111" spans="1:6" x14ac:dyDescent="0.25">
      <c r="A1111" s="86"/>
      <c r="D1111" s="4"/>
      <c r="E1111" s="4"/>
      <c r="F1111" s="4"/>
    </row>
    <row r="1112" spans="1:6" x14ac:dyDescent="0.25">
      <c r="A1112" s="86"/>
      <c r="D1112" s="4"/>
      <c r="E1112" s="4"/>
      <c r="F1112" s="4"/>
    </row>
    <row r="1113" spans="1:6" x14ac:dyDescent="0.25">
      <c r="A1113" s="86"/>
      <c r="D1113" s="4"/>
      <c r="E1113" s="4"/>
      <c r="F1113" s="4"/>
    </row>
    <row r="1114" spans="1:6" x14ac:dyDescent="0.25">
      <c r="A1114" s="86"/>
      <c r="D1114" s="4"/>
      <c r="E1114" s="4"/>
      <c r="F1114" s="4"/>
    </row>
    <row r="1115" spans="1:6" x14ac:dyDescent="0.25">
      <c r="A1115" s="86"/>
      <c r="D1115" s="4"/>
      <c r="E1115" s="4"/>
      <c r="F1115" s="4"/>
    </row>
    <row r="1116" spans="1:6" x14ac:dyDescent="0.25">
      <c r="A1116" s="86"/>
      <c r="D1116" s="4"/>
      <c r="E1116" s="4"/>
      <c r="F1116" s="4"/>
    </row>
    <row r="1117" spans="1:6" x14ac:dyDescent="0.25">
      <c r="A1117" s="86"/>
      <c r="D1117" s="4"/>
      <c r="E1117" s="4"/>
      <c r="F1117" s="4"/>
    </row>
    <row r="1118" spans="1:6" x14ac:dyDescent="0.25">
      <c r="A1118" s="86"/>
      <c r="D1118" s="4"/>
      <c r="E1118" s="4"/>
      <c r="F1118" s="4"/>
    </row>
    <row r="1119" spans="1:6" x14ac:dyDescent="0.25">
      <c r="A1119" s="86"/>
      <c r="D1119" s="4"/>
      <c r="E1119" s="4"/>
      <c r="F1119" s="4"/>
    </row>
    <row r="1120" spans="1:6" x14ac:dyDescent="0.25">
      <c r="A1120" s="86"/>
      <c r="D1120" s="4"/>
      <c r="E1120" s="4"/>
      <c r="F1120" s="4"/>
    </row>
    <row r="1121" spans="1:6" x14ac:dyDescent="0.25">
      <c r="A1121" s="86"/>
      <c r="D1121" s="4"/>
      <c r="E1121" s="4"/>
      <c r="F1121" s="4"/>
    </row>
    <row r="1122" spans="1:6" x14ac:dyDescent="0.25">
      <c r="A1122" s="86"/>
      <c r="D1122" s="4"/>
      <c r="E1122" s="4"/>
      <c r="F1122" s="4"/>
    </row>
    <row r="1123" spans="1:6" x14ac:dyDescent="0.25">
      <c r="A1123" s="86"/>
      <c r="D1123" s="4"/>
      <c r="E1123" s="4"/>
      <c r="F1123" s="4"/>
    </row>
    <row r="1124" spans="1:6" x14ac:dyDescent="0.25">
      <c r="A1124" s="86"/>
      <c r="D1124" s="4"/>
      <c r="E1124" s="4"/>
      <c r="F1124" s="4"/>
    </row>
    <row r="1125" spans="1:6" x14ac:dyDescent="0.25">
      <c r="A1125" s="86"/>
      <c r="D1125" s="4"/>
      <c r="E1125" s="4"/>
      <c r="F1125" s="4"/>
    </row>
    <row r="1126" spans="1:6" x14ac:dyDescent="0.25">
      <c r="A1126" s="86"/>
      <c r="D1126" s="4"/>
      <c r="E1126" s="4"/>
      <c r="F1126" s="4"/>
    </row>
    <row r="1127" spans="1:6" x14ac:dyDescent="0.25">
      <c r="A1127" s="86"/>
      <c r="D1127" s="4"/>
      <c r="E1127" s="4"/>
      <c r="F1127" s="4"/>
    </row>
    <row r="1128" spans="1:6" x14ac:dyDescent="0.25">
      <c r="A1128" s="86"/>
      <c r="D1128" s="4"/>
      <c r="E1128" s="4"/>
      <c r="F1128" s="4"/>
    </row>
    <row r="1129" spans="1:6" x14ac:dyDescent="0.25">
      <c r="A1129" s="86"/>
      <c r="D1129" s="4"/>
      <c r="E1129" s="4"/>
      <c r="F1129" s="4"/>
    </row>
    <row r="1130" spans="1:6" x14ac:dyDescent="0.25">
      <c r="A1130" s="86"/>
      <c r="D1130" s="4"/>
      <c r="E1130" s="4"/>
      <c r="F1130" s="4"/>
    </row>
    <row r="1131" spans="1:6" x14ac:dyDescent="0.25">
      <c r="A1131" s="86"/>
      <c r="D1131" s="4"/>
      <c r="E1131" s="4"/>
      <c r="F1131" s="4"/>
    </row>
    <row r="1132" spans="1:6" x14ac:dyDescent="0.25">
      <c r="A1132" s="86"/>
      <c r="D1132" s="4"/>
      <c r="E1132" s="4"/>
      <c r="F1132" s="4"/>
    </row>
    <row r="1133" spans="1:6" x14ac:dyDescent="0.25">
      <c r="A1133" s="86"/>
      <c r="D1133" s="4"/>
      <c r="E1133" s="4"/>
      <c r="F1133" s="4"/>
    </row>
    <row r="1134" spans="1:6" x14ac:dyDescent="0.25">
      <c r="A1134" s="86"/>
      <c r="D1134" s="4"/>
      <c r="E1134" s="4"/>
      <c r="F1134" s="4"/>
    </row>
    <row r="1135" spans="1:6" x14ac:dyDescent="0.25">
      <c r="A1135" s="86"/>
      <c r="D1135" s="4"/>
      <c r="E1135" s="4"/>
      <c r="F1135" s="4"/>
    </row>
    <row r="1136" spans="1:6" x14ac:dyDescent="0.25">
      <c r="A1136" s="86"/>
      <c r="D1136" s="4"/>
      <c r="E1136" s="4"/>
      <c r="F1136" s="4"/>
    </row>
    <row r="1137" spans="1:6" x14ac:dyDescent="0.25">
      <c r="A1137" s="86"/>
      <c r="D1137" s="4"/>
      <c r="E1137" s="4"/>
      <c r="F1137" s="4"/>
    </row>
    <row r="1138" spans="1:6" x14ac:dyDescent="0.25">
      <c r="A1138" s="86"/>
      <c r="D1138" s="4"/>
      <c r="E1138" s="4"/>
      <c r="F1138" s="4"/>
    </row>
    <row r="1139" spans="1:6" x14ac:dyDescent="0.25">
      <c r="A1139" s="86"/>
      <c r="D1139" s="4"/>
      <c r="E1139" s="4"/>
      <c r="F1139" s="4"/>
    </row>
    <row r="1140" spans="1:6" x14ac:dyDescent="0.25">
      <c r="A1140" s="86"/>
      <c r="D1140" s="4"/>
      <c r="E1140" s="4"/>
      <c r="F1140" s="4"/>
    </row>
    <row r="1141" spans="1:6" x14ac:dyDescent="0.25">
      <c r="A1141" s="86"/>
      <c r="D1141" s="4"/>
      <c r="E1141" s="4"/>
      <c r="F1141" s="4"/>
    </row>
    <row r="1142" spans="1:6" x14ac:dyDescent="0.25">
      <c r="A1142" s="86"/>
      <c r="D1142" s="4"/>
      <c r="E1142" s="4"/>
      <c r="F1142" s="4"/>
    </row>
    <row r="1143" spans="1:6" x14ac:dyDescent="0.25">
      <c r="A1143" s="86"/>
      <c r="D1143" s="4"/>
      <c r="E1143" s="4"/>
      <c r="F1143" s="4"/>
    </row>
    <row r="1144" spans="1:6" x14ac:dyDescent="0.25">
      <c r="A1144" s="86"/>
      <c r="D1144" s="4"/>
      <c r="E1144" s="4"/>
      <c r="F1144" s="4"/>
    </row>
    <row r="1145" spans="1:6" x14ac:dyDescent="0.25">
      <c r="A1145" s="86"/>
      <c r="D1145" s="4"/>
      <c r="E1145" s="4"/>
      <c r="F1145" s="4"/>
    </row>
    <row r="1146" spans="1:6" x14ac:dyDescent="0.25">
      <c r="A1146" s="86"/>
      <c r="D1146" s="4"/>
      <c r="E1146" s="4"/>
      <c r="F1146" s="4"/>
    </row>
    <row r="1147" spans="1:6" x14ac:dyDescent="0.25">
      <c r="A1147" s="86"/>
      <c r="D1147" s="4"/>
      <c r="E1147" s="4"/>
      <c r="F1147" s="4"/>
    </row>
    <row r="1148" spans="1:6" x14ac:dyDescent="0.25">
      <c r="A1148" s="86"/>
      <c r="D1148" s="4"/>
      <c r="E1148" s="4"/>
      <c r="F1148" s="4"/>
    </row>
    <row r="1149" spans="1:6" x14ac:dyDescent="0.25">
      <c r="A1149" s="86"/>
      <c r="D1149" s="4"/>
      <c r="E1149" s="4"/>
      <c r="F1149" s="4"/>
    </row>
    <row r="1150" spans="1:6" x14ac:dyDescent="0.25">
      <c r="A1150" s="86"/>
      <c r="D1150" s="4"/>
      <c r="E1150" s="4"/>
      <c r="F1150" s="4"/>
    </row>
    <row r="1151" spans="1:6" x14ac:dyDescent="0.25">
      <c r="A1151" s="86"/>
      <c r="D1151" s="4"/>
      <c r="E1151" s="4"/>
      <c r="F1151" s="4"/>
    </row>
    <row r="1152" spans="1:6" x14ac:dyDescent="0.25">
      <c r="A1152" s="86"/>
      <c r="D1152" s="4"/>
      <c r="E1152" s="4"/>
      <c r="F1152" s="4"/>
    </row>
    <row r="1153" spans="1:6" x14ac:dyDescent="0.25">
      <c r="A1153" s="86"/>
      <c r="D1153" s="4"/>
      <c r="E1153" s="4"/>
      <c r="F1153" s="4"/>
    </row>
    <row r="1154" spans="1:6" x14ac:dyDescent="0.25">
      <c r="A1154" s="86"/>
      <c r="D1154" s="4"/>
      <c r="E1154" s="4"/>
      <c r="F1154" s="4"/>
    </row>
    <row r="1155" spans="1:6" x14ac:dyDescent="0.25">
      <c r="A1155" s="86"/>
      <c r="D1155" s="4"/>
      <c r="E1155" s="4"/>
      <c r="F1155" s="4"/>
    </row>
    <row r="1156" spans="1:6" x14ac:dyDescent="0.25">
      <c r="A1156" s="86"/>
      <c r="D1156" s="4"/>
      <c r="E1156" s="4"/>
      <c r="F1156" s="4"/>
    </row>
    <row r="1157" spans="1:6" x14ac:dyDescent="0.25">
      <c r="A1157" s="86"/>
      <c r="D1157" s="4"/>
      <c r="E1157" s="4"/>
      <c r="F1157" s="4"/>
    </row>
    <row r="1158" spans="1:6" x14ac:dyDescent="0.25">
      <c r="A1158" s="86"/>
      <c r="D1158" s="4"/>
      <c r="E1158" s="4"/>
      <c r="F1158" s="4"/>
    </row>
    <row r="1159" spans="1:6" x14ac:dyDescent="0.25">
      <c r="A1159" s="86"/>
      <c r="D1159" s="4"/>
      <c r="E1159" s="4"/>
      <c r="F1159" s="4"/>
    </row>
    <row r="1160" spans="1:6" x14ac:dyDescent="0.25">
      <c r="A1160" s="86"/>
      <c r="D1160" s="4"/>
      <c r="E1160" s="4"/>
      <c r="F1160" s="4"/>
    </row>
    <row r="1161" spans="1:6" x14ac:dyDescent="0.25">
      <c r="A1161" s="86"/>
      <c r="D1161" s="4"/>
      <c r="E1161" s="4"/>
      <c r="F1161" s="4"/>
    </row>
    <row r="1162" spans="1:6" x14ac:dyDescent="0.25">
      <c r="A1162" s="86"/>
      <c r="D1162" s="4"/>
      <c r="E1162" s="4"/>
      <c r="F1162" s="4"/>
    </row>
    <row r="1163" spans="1:6" x14ac:dyDescent="0.25">
      <c r="A1163" s="86"/>
      <c r="D1163" s="4"/>
      <c r="E1163" s="4"/>
      <c r="F1163" s="4"/>
    </row>
    <row r="1164" spans="1:6" x14ac:dyDescent="0.25">
      <c r="A1164" s="86"/>
      <c r="D1164" s="4"/>
      <c r="E1164" s="4"/>
      <c r="F1164" s="4"/>
    </row>
    <row r="1165" spans="1:6" x14ac:dyDescent="0.25">
      <c r="A1165" s="86"/>
      <c r="D1165" s="4"/>
      <c r="E1165" s="4"/>
      <c r="F1165" s="4"/>
    </row>
    <row r="1166" spans="1:6" x14ac:dyDescent="0.25">
      <c r="A1166" s="86"/>
      <c r="D1166" s="4"/>
      <c r="E1166" s="4"/>
      <c r="F1166" s="4"/>
    </row>
    <row r="1167" spans="1:6" x14ac:dyDescent="0.25">
      <c r="A1167" s="86"/>
      <c r="D1167" s="4"/>
      <c r="E1167" s="4"/>
      <c r="F1167" s="4"/>
    </row>
    <row r="1168" spans="1:6" x14ac:dyDescent="0.25">
      <c r="A1168" s="86"/>
      <c r="D1168" s="4"/>
      <c r="E1168" s="4"/>
      <c r="F1168" s="4"/>
    </row>
    <row r="1169" spans="1:6" x14ac:dyDescent="0.25">
      <c r="A1169" s="86"/>
      <c r="D1169" s="4"/>
      <c r="E1169" s="4"/>
      <c r="F1169" s="4"/>
    </row>
    <row r="1170" spans="1:6" x14ac:dyDescent="0.25">
      <c r="A1170" s="86"/>
      <c r="D1170" s="4"/>
      <c r="E1170" s="4"/>
      <c r="F1170" s="4"/>
    </row>
    <row r="1171" spans="1:6" x14ac:dyDescent="0.25">
      <c r="A1171" s="86"/>
      <c r="D1171" s="4"/>
      <c r="E1171" s="4"/>
      <c r="F1171" s="4"/>
    </row>
    <row r="1172" spans="1:6" x14ac:dyDescent="0.25">
      <c r="A1172" s="86"/>
      <c r="D1172" s="4"/>
      <c r="E1172" s="4"/>
      <c r="F1172" s="4"/>
    </row>
    <row r="1173" spans="1:6" x14ac:dyDescent="0.25">
      <c r="A1173" s="86"/>
      <c r="D1173" s="4"/>
      <c r="E1173" s="4"/>
      <c r="F1173" s="4"/>
    </row>
    <row r="1174" spans="1:6" x14ac:dyDescent="0.25">
      <c r="A1174" s="86"/>
      <c r="D1174" s="4"/>
      <c r="E1174" s="4"/>
      <c r="F1174" s="4"/>
    </row>
    <row r="1175" spans="1:6" x14ac:dyDescent="0.25">
      <c r="A1175" s="86"/>
      <c r="D1175" s="4"/>
      <c r="E1175" s="4"/>
      <c r="F1175" s="4"/>
    </row>
    <row r="1176" spans="1:6" x14ac:dyDescent="0.25">
      <c r="A1176" s="86"/>
      <c r="D1176" s="4"/>
      <c r="E1176" s="4"/>
      <c r="F1176" s="4"/>
    </row>
    <row r="1177" spans="1:6" x14ac:dyDescent="0.25">
      <c r="A1177" s="86"/>
      <c r="D1177" s="4"/>
      <c r="E1177" s="4"/>
      <c r="F1177" s="4"/>
    </row>
    <row r="1178" spans="1:6" x14ac:dyDescent="0.25">
      <c r="A1178" s="86"/>
      <c r="D1178" s="4"/>
      <c r="E1178" s="4"/>
      <c r="F1178" s="4"/>
    </row>
    <row r="1179" spans="1:6" x14ac:dyDescent="0.25">
      <c r="A1179" s="86"/>
      <c r="D1179" s="4"/>
      <c r="E1179" s="4"/>
      <c r="F1179" s="4"/>
    </row>
    <row r="1180" spans="1:6" x14ac:dyDescent="0.25">
      <c r="A1180" s="86"/>
      <c r="D1180" s="4"/>
      <c r="E1180" s="4"/>
      <c r="F1180" s="4"/>
    </row>
    <row r="1181" spans="1:6" x14ac:dyDescent="0.25">
      <c r="A1181" s="86"/>
      <c r="D1181" s="4"/>
      <c r="E1181" s="4"/>
      <c r="F1181" s="4"/>
    </row>
    <row r="1182" spans="1:6" x14ac:dyDescent="0.25">
      <c r="A1182" s="86"/>
      <c r="D1182" s="4"/>
      <c r="E1182" s="4"/>
      <c r="F1182" s="4"/>
    </row>
    <row r="1183" spans="1:6" x14ac:dyDescent="0.25">
      <c r="A1183" s="86"/>
      <c r="D1183" s="4"/>
      <c r="E1183" s="4"/>
      <c r="F1183" s="4"/>
    </row>
    <row r="1184" spans="1:6" x14ac:dyDescent="0.25">
      <c r="A1184" s="86"/>
      <c r="D1184" s="4"/>
      <c r="E1184" s="4"/>
      <c r="F1184" s="4"/>
    </row>
    <row r="1185" spans="1:6" x14ac:dyDescent="0.25">
      <c r="A1185" s="86"/>
      <c r="D1185" s="4"/>
      <c r="E1185" s="4"/>
      <c r="F1185" s="4"/>
    </row>
    <row r="1186" spans="1:6" x14ac:dyDescent="0.25">
      <c r="A1186" s="86"/>
      <c r="D1186" s="4"/>
      <c r="E1186" s="4"/>
      <c r="F1186" s="4"/>
    </row>
    <row r="1187" spans="1:6" x14ac:dyDescent="0.25">
      <c r="A1187" s="86"/>
      <c r="D1187" s="4"/>
      <c r="E1187" s="4"/>
      <c r="F1187" s="4"/>
    </row>
  </sheetData>
  <mergeCells count="14">
    <mergeCell ref="A310:F310"/>
    <mergeCell ref="A305:F305"/>
    <mergeCell ref="A300:F300"/>
    <mergeCell ref="A301:F301"/>
    <mergeCell ref="A302:F302"/>
    <mergeCell ref="A303:F303"/>
    <mergeCell ref="A304:F304"/>
    <mergeCell ref="A307:F307"/>
    <mergeCell ref="A306:F306"/>
    <mergeCell ref="A78:F78"/>
    <mergeCell ref="A42:F42"/>
    <mergeCell ref="B46:F46"/>
    <mergeCell ref="A298:F298"/>
    <mergeCell ref="A299:F299"/>
  </mergeCells>
  <phoneticPr fontId="21" type="noConversion"/>
  <pageMargins left="0.98425196850393704" right="0.78740157480314965" top="0.78740157480314965" bottom="0.78740157480314965" header="0.19685039370078741" footer="0.19685039370078741"/>
  <pageSetup paperSize="9" scale="92" fitToHeight="0" orientation="portrait" r:id="rId1"/>
  <headerFooter>
    <oddHeader>&amp;L&amp;G&amp;C&amp;8
&amp;11Projektiranje in tehnično svetovanje</oddHeader>
    <oddFooter>&amp;A&amp;RStran &amp;P</oddFooter>
  </headerFooter>
  <rowBreaks count="1" manualBreakCount="1">
    <brk id="42"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E182-E63A-4585-A77B-5CFC8E7B5F68}">
  <dimension ref="B1:O642"/>
  <sheetViews>
    <sheetView view="pageBreakPreview" zoomScale="120" zoomScaleNormal="100" workbookViewId="0">
      <selection activeCell="B1" sqref="B1"/>
    </sheetView>
  </sheetViews>
  <sheetFormatPr defaultRowHeight="12.75" x14ac:dyDescent="0.2"/>
  <cols>
    <col min="1" max="1" width="4.42578125" style="218" customWidth="1"/>
    <col min="2" max="2" width="8.28515625" style="254" customWidth="1"/>
    <col min="3" max="3" width="44.28515625" style="218" customWidth="1"/>
    <col min="4" max="4" width="6.42578125" style="238" customWidth="1"/>
    <col min="5" max="5" width="7.28515625" style="264" customWidth="1"/>
    <col min="6" max="6" width="8.85546875" style="265" customWidth="1"/>
    <col min="7" max="7" width="12" style="265" customWidth="1"/>
    <col min="8" max="8" width="10" style="217" customWidth="1"/>
    <col min="9" max="9" width="8.140625" style="218" customWidth="1"/>
    <col min="10" max="10" width="5" style="218" customWidth="1"/>
    <col min="11" max="13" width="9.140625" style="218"/>
    <col min="14" max="14" width="16.42578125" style="219" customWidth="1"/>
    <col min="15" max="257" width="9.140625" style="218"/>
    <col min="258" max="258" width="8.28515625" style="218" customWidth="1"/>
    <col min="259" max="259" width="44.28515625" style="218" customWidth="1"/>
    <col min="260" max="260" width="6.42578125" style="218" customWidth="1"/>
    <col min="261" max="261" width="7.28515625" style="218" customWidth="1"/>
    <col min="262" max="262" width="8.85546875" style="218" customWidth="1"/>
    <col min="263" max="263" width="12" style="218" customWidth="1"/>
    <col min="264" max="264" width="10" style="218" customWidth="1"/>
    <col min="265" max="265" width="8.140625" style="218" customWidth="1"/>
    <col min="266" max="266" width="5" style="218" customWidth="1"/>
    <col min="267" max="269" width="9.140625" style="218"/>
    <col min="270" max="270" width="16.42578125" style="218" customWidth="1"/>
    <col min="271" max="513" width="9.140625" style="218"/>
    <col min="514" max="514" width="8.28515625" style="218" customWidth="1"/>
    <col min="515" max="515" width="44.28515625" style="218" customWidth="1"/>
    <col min="516" max="516" width="6.42578125" style="218" customWidth="1"/>
    <col min="517" max="517" width="7.28515625" style="218" customWidth="1"/>
    <col min="518" max="518" width="8.85546875" style="218" customWidth="1"/>
    <col min="519" max="519" width="12" style="218" customWidth="1"/>
    <col min="520" max="520" width="10" style="218" customWidth="1"/>
    <col min="521" max="521" width="8.140625" style="218" customWidth="1"/>
    <col min="522" max="522" width="5" style="218" customWidth="1"/>
    <col min="523" max="525" width="9.140625" style="218"/>
    <col min="526" max="526" width="16.42578125" style="218" customWidth="1"/>
    <col min="527" max="769" width="9.140625" style="218"/>
    <col min="770" max="770" width="8.28515625" style="218" customWidth="1"/>
    <col min="771" max="771" width="44.28515625" style="218" customWidth="1"/>
    <col min="772" max="772" width="6.42578125" style="218" customWidth="1"/>
    <col min="773" max="773" width="7.28515625" style="218" customWidth="1"/>
    <col min="774" max="774" width="8.85546875" style="218" customWidth="1"/>
    <col min="775" max="775" width="12" style="218" customWidth="1"/>
    <col min="776" max="776" width="10" style="218" customWidth="1"/>
    <col min="777" max="777" width="8.140625" style="218" customWidth="1"/>
    <col min="778" max="778" width="5" style="218" customWidth="1"/>
    <col min="779" max="781" width="9.140625" style="218"/>
    <col min="782" max="782" width="16.42578125" style="218" customWidth="1"/>
    <col min="783" max="1025" width="9.140625" style="218"/>
    <col min="1026" max="1026" width="8.28515625" style="218" customWidth="1"/>
    <col min="1027" max="1027" width="44.28515625" style="218" customWidth="1"/>
    <col min="1028" max="1028" width="6.42578125" style="218" customWidth="1"/>
    <col min="1029" max="1029" width="7.28515625" style="218" customWidth="1"/>
    <col min="1030" max="1030" width="8.85546875" style="218" customWidth="1"/>
    <col min="1031" max="1031" width="12" style="218" customWidth="1"/>
    <col min="1032" max="1032" width="10" style="218" customWidth="1"/>
    <col min="1033" max="1033" width="8.140625" style="218" customWidth="1"/>
    <col min="1034" max="1034" width="5" style="218" customWidth="1"/>
    <col min="1035" max="1037" width="9.140625" style="218"/>
    <col min="1038" max="1038" width="16.42578125" style="218" customWidth="1"/>
    <col min="1039" max="1281" width="9.140625" style="218"/>
    <col min="1282" max="1282" width="8.28515625" style="218" customWidth="1"/>
    <col min="1283" max="1283" width="44.28515625" style="218" customWidth="1"/>
    <col min="1284" max="1284" width="6.42578125" style="218" customWidth="1"/>
    <col min="1285" max="1285" width="7.28515625" style="218" customWidth="1"/>
    <col min="1286" max="1286" width="8.85546875" style="218" customWidth="1"/>
    <col min="1287" max="1287" width="12" style="218" customWidth="1"/>
    <col min="1288" max="1288" width="10" style="218" customWidth="1"/>
    <col min="1289" max="1289" width="8.140625" style="218" customWidth="1"/>
    <col min="1290" max="1290" width="5" style="218" customWidth="1"/>
    <col min="1291" max="1293" width="9.140625" style="218"/>
    <col min="1294" max="1294" width="16.42578125" style="218" customWidth="1"/>
    <col min="1295" max="1537" width="9.140625" style="218"/>
    <col min="1538" max="1538" width="8.28515625" style="218" customWidth="1"/>
    <col min="1539" max="1539" width="44.28515625" style="218" customWidth="1"/>
    <col min="1540" max="1540" width="6.42578125" style="218" customWidth="1"/>
    <col min="1541" max="1541" width="7.28515625" style="218" customWidth="1"/>
    <col min="1542" max="1542" width="8.85546875" style="218" customWidth="1"/>
    <col min="1543" max="1543" width="12" style="218" customWidth="1"/>
    <col min="1544" max="1544" width="10" style="218" customWidth="1"/>
    <col min="1545" max="1545" width="8.140625" style="218" customWidth="1"/>
    <col min="1546" max="1546" width="5" style="218" customWidth="1"/>
    <col min="1547" max="1549" width="9.140625" style="218"/>
    <col min="1550" max="1550" width="16.42578125" style="218" customWidth="1"/>
    <col min="1551" max="1793" width="9.140625" style="218"/>
    <col min="1794" max="1794" width="8.28515625" style="218" customWidth="1"/>
    <col min="1795" max="1795" width="44.28515625" style="218" customWidth="1"/>
    <col min="1796" max="1796" width="6.42578125" style="218" customWidth="1"/>
    <col min="1797" max="1797" width="7.28515625" style="218" customWidth="1"/>
    <col min="1798" max="1798" width="8.85546875" style="218" customWidth="1"/>
    <col min="1799" max="1799" width="12" style="218" customWidth="1"/>
    <col min="1800" max="1800" width="10" style="218" customWidth="1"/>
    <col min="1801" max="1801" width="8.140625" style="218" customWidth="1"/>
    <col min="1802" max="1802" width="5" style="218" customWidth="1"/>
    <col min="1803" max="1805" width="9.140625" style="218"/>
    <col min="1806" max="1806" width="16.42578125" style="218" customWidth="1"/>
    <col min="1807" max="2049" width="9.140625" style="218"/>
    <col min="2050" max="2050" width="8.28515625" style="218" customWidth="1"/>
    <col min="2051" max="2051" width="44.28515625" style="218" customWidth="1"/>
    <col min="2052" max="2052" width="6.42578125" style="218" customWidth="1"/>
    <col min="2053" max="2053" width="7.28515625" style="218" customWidth="1"/>
    <col min="2054" max="2054" width="8.85546875" style="218" customWidth="1"/>
    <col min="2055" max="2055" width="12" style="218" customWidth="1"/>
    <col min="2056" max="2056" width="10" style="218" customWidth="1"/>
    <col min="2057" max="2057" width="8.140625" style="218" customWidth="1"/>
    <col min="2058" max="2058" width="5" style="218" customWidth="1"/>
    <col min="2059" max="2061" width="9.140625" style="218"/>
    <col min="2062" max="2062" width="16.42578125" style="218" customWidth="1"/>
    <col min="2063" max="2305" width="9.140625" style="218"/>
    <col min="2306" max="2306" width="8.28515625" style="218" customWidth="1"/>
    <col min="2307" max="2307" width="44.28515625" style="218" customWidth="1"/>
    <col min="2308" max="2308" width="6.42578125" style="218" customWidth="1"/>
    <col min="2309" max="2309" width="7.28515625" style="218" customWidth="1"/>
    <col min="2310" max="2310" width="8.85546875" style="218" customWidth="1"/>
    <col min="2311" max="2311" width="12" style="218" customWidth="1"/>
    <col min="2312" max="2312" width="10" style="218" customWidth="1"/>
    <col min="2313" max="2313" width="8.140625" style="218" customWidth="1"/>
    <col min="2314" max="2314" width="5" style="218" customWidth="1"/>
    <col min="2315" max="2317" width="9.140625" style="218"/>
    <col min="2318" max="2318" width="16.42578125" style="218" customWidth="1"/>
    <col min="2319" max="2561" width="9.140625" style="218"/>
    <col min="2562" max="2562" width="8.28515625" style="218" customWidth="1"/>
    <col min="2563" max="2563" width="44.28515625" style="218" customWidth="1"/>
    <col min="2564" max="2564" width="6.42578125" style="218" customWidth="1"/>
    <col min="2565" max="2565" width="7.28515625" style="218" customWidth="1"/>
    <col min="2566" max="2566" width="8.85546875" style="218" customWidth="1"/>
    <col min="2567" max="2567" width="12" style="218" customWidth="1"/>
    <col min="2568" max="2568" width="10" style="218" customWidth="1"/>
    <col min="2569" max="2569" width="8.140625" style="218" customWidth="1"/>
    <col min="2570" max="2570" width="5" style="218" customWidth="1"/>
    <col min="2571" max="2573" width="9.140625" style="218"/>
    <col min="2574" max="2574" width="16.42578125" style="218" customWidth="1"/>
    <col min="2575" max="2817" width="9.140625" style="218"/>
    <col min="2818" max="2818" width="8.28515625" style="218" customWidth="1"/>
    <col min="2819" max="2819" width="44.28515625" style="218" customWidth="1"/>
    <col min="2820" max="2820" width="6.42578125" style="218" customWidth="1"/>
    <col min="2821" max="2821" width="7.28515625" style="218" customWidth="1"/>
    <col min="2822" max="2822" width="8.85546875" style="218" customWidth="1"/>
    <col min="2823" max="2823" width="12" style="218" customWidth="1"/>
    <col min="2824" max="2824" width="10" style="218" customWidth="1"/>
    <col min="2825" max="2825" width="8.140625" style="218" customWidth="1"/>
    <col min="2826" max="2826" width="5" style="218" customWidth="1"/>
    <col min="2827" max="2829" width="9.140625" style="218"/>
    <col min="2830" max="2830" width="16.42578125" style="218" customWidth="1"/>
    <col min="2831" max="3073" width="9.140625" style="218"/>
    <col min="3074" max="3074" width="8.28515625" style="218" customWidth="1"/>
    <col min="3075" max="3075" width="44.28515625" style="218" customWidth="1"/>
    <col min="3076" max="3076" width="6.42578125" style="218" customWidth="1"/>
    <col min="3077" max="3077" width="7.28515625" style="218" customWidth="1"/>
    <col min="3078" max="3078" width="8.85546875" style="218" customWidth="1"/>
    <col min="3079" max="3079" width="12" style="218" customWidth="1"/>
    <col min="3080" max="3080" width="10" style="218" customWidth="1"/>
    <col min="3081" max="3081" width="8.140625" style="218" customWidth="1"/>
    <col min="3082" max="3082" width="5" style="218" customWidth="1"/>
    <col min="3083" max="3085" width="9.140625" style="218"/>
    <col min="3086" max="3086" width="16.42578125" style="218" customWidth="1"/>
    <col min="3087" max="3329" width="9.140625" style="218"/>
    <col min="3330" max="3330" width="8.28515625" style="218" customWidth="1"/>
    <col min="3331" max="3331" width="44.28515625" style="218" customWidth="1"/>
    <col min="3332" max="3332" width="6.42578125" style="218" customWidth="1"/>
    <col min="3333" max="3333" width="7.28515625" style="218" customWidth="1"/>
    <col min="3334" max="3334" width="8.85546875" style="218" customWidth="1"/>
    <col min="3335" max="3335" width="12" style="218" customWidth="1"/>
    <col min="3336" max="3336" width="10" style="218" customWidth="1"/>
    <col min="3337" max="3337" width="8.140625" style="218" customWidth="1"/>
    <col min="3338" max="3338" width="5" style="218" customWidth="1"/>
    <col min="3339" max="3341" width="9.140625" style="218"/>
    <col min="3342" max="3342" width="16.42578125" style="218" customWidth="1"/>
    <col min="3343" max="3585" width="9.140625" style="218"/>
    <col min="3586" max="3586" width="8.28515625" style="218" customWidth="1"/>
    <col min="3587" max="3587" width="44.28515625" style="218" customWidth="1"/>
    <col min="3588" max="3588" width="6.42578125" style="218" customWidth="1"/>
    <col min="3589" max="3589" width="7.28515625" style="218" customWidth="1"/>
    <col min="3590" max="3590" width="8.85546875" style="218" customWidth="1"/>
    <col min="3591" max="3591" width="12" style="218" customWidth="1"/>
    <col min="3592" max="3592" width="10" style="218" customWidth="1"/>
    <col min="3593" max="3593" width="8.140625" style="218" customWidth="1"/>
    <col min="3594" max="3594" width="5" style="218" customWidth="1"/>
    <col min="3595" max="3597" width="9.140625" style="218"/>
    <col min="3598" max="3598" width="16.42578125" style="218" customWidth="1"/>
    <col min="3599" max="3841" width="9.140625" style="218"/>
    <col min="3842" max="3842" width="8.28515625" style="218" customWidth="1"/>
    <col min="3843" max="3843" width="44.28515625" style="218" customWidth="1"/>
    <col min="3844" max="3844" width="6.42578125" style="218" customWidth="1"/>
    <col min="3845" max="3845" width="7.28515625" style="218" customWidth="1"/>
    <col min="3846" max="3846" width="8.85546875" style="218" customWidth="1"/>
    <col min="3847" max="3847" width="12" style="218" customWidth="1"/>
    <col min="3848" max="3848" width="10" style="218" customWidth="1"/>
    <col min="3849" max="3849" width="8.140625" style="218" customWidth="1"/>
    <col min="3850" max="3850" width="5" style="218" customWidth="1"/>
    <col min="3851" max="3853" width="9.140625" style="218"/>
    <col min="3854" max="3854" width="16.42578125" style="218" customWidth="1"/>
    <col min="3855" max="4097" width="9.140625" style="218"/>
    <col min="4098" max="4098" width="8.28515625" style="218" customWidth="1"/>
    <col min="4099" max="4099" width="44.28515625" style="218" customWidth="1"/>
    <col min="4100" max="4100" width="6.42578125" style="218" customWidth="1"/>
    <col min="4101" max="4101" width="7.28515625" style="218" customWidth="1"/>
    <col min="4102" max="4102" width="8.85546875" style="218" customWidth="1"/>
    <col min="4103" max="4103" width="12" style="218" customWidth="1"/>
    <col min="4104" max="4104" width="10" style="218" customWidth="1"/>
    <col min="4105" max="4105" width="8.140625" style="218" customWidth="1"/>
    <col min="4106" max="4106" width="5" style="218" customWidth="1"/>
    <col min="4107" max="4109" width="9.140625" style="218"/>
    <col min="4110" max="4110" width="16.42578125" style="218" customWidth="1"/>
    <col min="4111" max="4353" width="9.140625" style="218"/>
    <col min="4354" max="4354" width="8.28515625" style="218" customWidth="1"/>
    <col min="4355" max="4355" width="44.28515625" style="218" customWidth="1"/>
    <col min="4356" max="4356" width="6.42578125" style="218" customWidth="1"/>
    <col min="4357" max="4357" width="7.28515625" style="218" customWidth="1"/>
    <col min="4358" max="4358" width="8.85546875" style="218" customWidth="1"/>
    <col min="4359" max="4359" width="12" style="218" customWidth="1"/>
    <col min="4360" max="4360" width="10" style="218" customWidth="1"/>
    <col min="4361" max="4361" width="8.140625" style="218" customWidth="1"/>
    <col min="4362" max="4362" width="5" style="218" customWidth="1"/>
    <col min="4363" max="4365" width="9.140625" style="218"/>
    <col min="4366" max="4366" width="16.42578125" style="218" customWidth="1"/>
    <col min="4367" max="4609" width="9.140625" style="218"/>
    <col min="4610" max="4610" width="8.28515625" style="218" customWidth="1"/>
    <col min="4611" max="4611" width="44.28515625" style="218" customWidth="1"/>
    <col min="4612" max="4612" width="6.42578125" style="218" customWidth="1"/>
    <col min="4613" max="4613" width="7.28515625" style="218" customWidth="1"/>
    <col min="4614" max="4614" width="8.85546875" style="218" customWidth="1"/>
    <col min="4615" max="4615" width="12" style="218" customWidth="1"/>
    <col min="4616" max="4616" width="10" style="218" customWidth="1"/>
    <col min="4617" max="4617" width="8.140625" style="218" customWidth="1"/>
    <col min="4618" max="4618" width="5" style="218" customWidth="1"/>
    <col min="4619" max="4621" width="9.140625" style="218"/>
    <col min="4622" max="4622" width="16.42578125" style="218" customWidth="1"/>
    <col min="4623" max="4865" width="9.140625" style="218"/>
    <col min="4866" max="4866" width="8.28515625" style="218" customWidth="1"/>
    <col min="4867" max="4867" width="44.28515625" style="218" customWidth="1"/>
    <col min="4868" max="4868" width="6.42578125" style="218" customWidth="1"/>
    <col min="4869" max="4869" width="7.28515625" style="218" customWidth="1"/>
    <col min="4870" max="4870" width="8.85546875" style="218" customWidth="1"/>
    <col min="4871" max="4871" width="12" style="218" customWidth="1"/>
    <col min="4872" max="4872" width="10" style="218" customWidth="1"/>
    <col min="4873" max="4873" width="8.140625" style="218" customWidth="1"/>
    <col min="4874" max="4874" width="5" style="218" customWidth="1"/>
    <col min="4875" max="4877" width="9.140625" style="218"/>
    <col min="4878" max="4878" width="16.42578125" style="218" customWidth="1"/>
    <col min="4879" max="5121" width="9.140625" style="218"/>
    <col min="5122" max="5122" width="8.28515625" style="218" customWidth="1"/>
    <col min="5123" max="5123" width="44.28515625" style="218" customWidth="1"/>
    <col min="5124" max="5124" width="6.42578125" style="218" customWidth="1"/>
    <col min="5125" max="5125" width="7.28515625" style="218" customWidth="1"/>
    <col min="5126" max="5126" width="8.85546875" style="218" customWidth="1"/>
    <col min="5127" max="5127" width="12" style="218" customWidth="1"/>
    <col min="5128" max="5128" width="10" style="218" customWidth="1"/>
    <col min="5129" max="5129" width="8.140625" style="218" customWidth="1"/>
    <col min="5130" max="5130" width="5" style="218" customWidth="1"/>
    <col min="5131" max="5133" width="9.140625" style="218"/>
    <col min="5134" max="5134" width="16.42578125" style="218" customWidth="1"/>
    <col min="5135" max="5377" width="9.140625" style="218"/>
    <col min="5378" max="5378" width="8.28515625" style="218" customWidth="1"/>
    <col min="5379" max="5379" width="44.28515625" style="218" customWidth="1"/>
    <col min="5380" max="5380" width="6.42578125" style="218" customWidth="1"/>
    <col min="5381" max="5381" width="7.28515625" style="218" customWidth="1"/>
    <col min="5382" max="5382" width="8.85546875" style="218" customWidth="1"/>
    <col min="5383" max="5383" width="12" style="218" customWidth="1"/>
    <col min="5384" max="5384" width="10" style="218" customWidth="1"/>
    <col min="5385" max="5385" width="8.140625" style="218" customWidth="1"/>
    <col min="5386" max="5386" width="5" style="218" customWidth="1"/>
    <col min="5387" max="5389" width="9.140625" style="218"/>
    <col min="5390" max="5390" width="16.42578125" style="218" customWidth="1"/>
    <col min="5391" max="5633" width="9.140625" style="218"/>
    <col min="5634" max="5634" width="8.28515625" style="218" customWidth="1"/>
    <col min="5635" max="5635" width="44.28515625" style="218" customWidth="1"/>
    <col min="5636" max="5636" width="6.42578125" style="218" customWidth="1"/>
    <col min="5637" max="5637" width="7.28515625" style="218" customWidth="1"/>
    <col min="5638" max="5638" width="8.85546875" style="218" customWidth="1"/>
    <col min="5639" max="5639" width="12" style="218" customWidth="1"/>
    <col min="5640" max="5640" width="10" style="218" customWidth="1"/>
    <col min="5641" max="5641" width="8.140625" style="218" customWidth="1"/>
    <col min="5642" max="5642" width="5" style="218" customWidth="1"/>
    <col min="5643" max="5645" width="9.140625" style="218"/>
    <col min="5646" max="5646" width="16.42578125" style="218" customWidth="1"/>
    <col min="5647" max="5889" width="9.140625" style="218"/>
    <col min="5890" max="5890" width="8.28515625" style="218" customWidth="1"/>
    <col min="5891" max="5891" width="44.28515625" style="218" customWidth="1"/>
    <col min="5892" max="5892" width="6.42578125" style="218" customWidth="1"/>
    <col min="5893" max="5893" width="7.28515625" style="218" customWidth="1"/>
    <col min="5894" max="5894" width="8.85546875" style="218" customWidth="1"/>
    <col min="5895" max="5895" width="12" style="218" customWidth="1"/>
    <col min="5896" max="5896" width="10" style="218" customWidth="1"/>
    <col min="5897" max="5897" width="8.140625" style="218" customWidth="1"/>
    <col min="5898" max="5898" width="5" style="218" customWidth="1"/>
    <col min="5899" max="5901" width="9.140625" style="218"/>
    <col min="5902" max="5902" width="16.42578125" style="218" customWidth="1"/>
    <col min="5903" max="6145" width="9.140625" style="218"/>
    <col min="6146" max="6146" width="8.28515625" style="218" customWidth="1"/>
    <col min="6147" max="6147" width="44.28515625" style="218" customWidth="1"/>
    <col min="6148" max="6148" width="6.42578125" style="218" customWidth="1"/>
    <col min="6149" max="6149" width="7.28515625" style="218" customWidth="1"/>
    <col min="6150" max="6150" width="8.85546875" style="218" customWidth="1"/>
    <col min="6151" max="6151" width="12" style="218" customWidth="1"/>
    <col min="6152" max="6152" width="10" style="218" customWidth="1"/>
    <col min="6153" max="6153" width="8.140625" style="218" customWidth="1"/>
    <col min="6154" max="6154" width="5" style="218" customWidth="1"/>
    <col min="6155" max="6157" width="9.140625" style="218"/>
    <col min="6158" max="6158" width="16.42578125" style="218" customWidth="1"/>
    <col min="6159" max="6401" width="9.140625" style="218"/>
    <col min="6402" max="6402" width="8.28515625" style="218" customWidth="1"/>
    <col min="6403" max="6403" width="44.28515625" style="218" customWidth="1"/>
    <col min="6404" max="6404" width="6.42578125" style="218" customWidth="1"/>
    <col min="6405" max="6405" width="7.28515625" style="218" customWidth="1"/>
    <col min="6406" max="6406" width="8.85546875" style="218" customWidth="1"/>
    <col min="6407" max="6407" width="12" style="218" customWidth="1"/>
    <col min="6408" max="6408" width="10" style="218" customWidth="1"/>
    <col min="6409" max="6409" width="8.140625" style="218" customWidth="1"/>
    <col min="6410" max="6410" width="5" style="218" customWidth="1"/>
    <col min="6411" max="6413" width="9.140625" style="218"/>
    <col min="6414" max="6414" width="16.42578125" style="218" customWidth="1"/>
    <col min="6415" max="6657" width="9.140625" style="218"/>
    <col min="6658" max="6658" width="8.28515625" style="218" customWidth="1"/>
    <col min="6659" max="6659" width="44.28515625" style="218" customWidth="1"/>
    <col min="6660" max="6660" width="6.42578125" style="218" customWidth="1"/>
    <col min="6661" max="6661" width="7.28515625" style="218" customWidth="1"/>
    <col min="6662" max="6662" width="8.85546875" style="218" customWidth="1"/>
    <col min="6663" max="6663" width="12" style="218" customWidth="1"/>
    <col min="6664" max="6664" width="10" style="218" customWidth="1"/>
    <col min="6665" max="6665" width="8.140625" style="218" customWidth="1"/>
    <col min="6666" max="6666" width="5" style="218" customWidth="1"/>
    <col min="6667" max="6669" width="9.140625" style="218"/>
    <col min="6670" max="6670" width="16.42578125" style="218" customWidth="1"/>
    <col min="6671" max="6913" width="9.140625" style="218"/>
    <col min="6914" max="6914" width="8.28515625" style="218" customWidth="1"/>
    <col min="6915" max="6915" width="44.28515625" style="218" customWidth="1"/>
    <col min="6916" max="6916" width="6.42578125" style="218" customWidth="1"/>
    <col min="6917" max="6917" width="7.28515625" style="218" customWidth="1"/>
    <col min="6918" max="6918" width="8.85546875" style="218" customWidth="1"/>
    <col min="6919" max="6919" width="12" style="218" customWidth="1"/>
    <col min="6920" max="6920" width="10" style="218" customWidth="1"/>
    <col min="6921" max="6921" width="8.140625" style="218" customWidth="1"/>
    <col min="6922" max="6922" width="5" style="218" customWidth="1"/>
    <col min="6923" max="6925" width="9.140625" style="218"/>
    <col min="6926" max="6926" width="16.42578125" style="218" customWidth="1"/>
    <col min="6927" max="7169" width="9.140625" style="218"/>
    <col min="7170" max="7170" width="8.28515625" style="218" customWidth="1"/>
    <col min="7171" max="7171" width="44.28515625" style="218" customWidth="1"/>
    <col min="7172" max="7172" width="6.42578125" style="218" customWidth="1"/>
    <col min="7173" max="7173" width="7.28515625" style="218" customWidth="1"/>
    <col min="7174" max="7174" width="8.85546875" style="218" customWidth="1"/>
    <col min="7175" max="7175" width="12" style="218" customWidth="1"/>
    <col min="7176" max="7176" width="10" style="218" customWidth="1"/>
    <col min="7177" max="7177" width="8.140625" style="218" customWidth="1"/>
    <col min="7178" max="7178" width="5" style="218" customWidth="1"/>
    <col min="7179" max="7181" width="9.140625" style="218"/>
    <col min="7182" max="7182" width="16.42578125" style="218" customWidth="1"/>
    <col min="7183" max="7425" width="9.140625" style="218"/>
    <col min="7426" max="7426" width="8.28515625" style="218" customWidth="1"/>
    <col min="7427" max="7427" width="44.28515625" style="218" customWidth="1"/>
    <col min="7428" max="7428" width="6.42578125" style="218" customWidth="1"/>
    <col min="7429" max="7429" width="7.28515625" style="218" customWidth="1"/>
    <col min="7430" max="7430" width="8.85546875" style="218" customWidth="1"/>
    <col min="7431" max="7431" width="12" style="218" customWidth="1"/>
    <col min="7432" max="7432" width="10" style="218" customWidth="1"/>
    <col min="7433" max="7433" width="8.140625" style="218" customWidth="1"/>
    <col min="7434" max="7434" width="5" style="218" customWidth="1"/>
    <col min="7435" max="7437" width="9.140625" style="218"/>
    <col min="7438" max="7438" width="16.42578125" style="218" customWidth="1"/>
    <col min="7439" max="7681" width="9.140625" style="218"/>
    <col min="7682" max="7682" width="8.28515625" style="218" customWidth="1"/>
    <col min="7683" max="7683" width="44.28515625" style="218" customWidth="1"/>
    <col min="7684" max="7684" width="6.42578125" style="218" customWidth="1"/>
    <col min="7685" max="7685" width="7.28515625" style="218" customWidth="1"/>
    <col min="7686" max="7686" width="8.85546875" style="218" customWidth="1"/>
    <col min="7687" max="7687" width="12" style="218" customWidth="1"/>
    <col min="7688" max="7688" width="10" style="218" customWidth="1"/>
    <col min="7689" max="7689" width="8.140625" style="218" customWidth="1"/>
    <col min="7690" max="7690" width="5" style="218" customWidth="1"/>
    <col min="7691" max="7693" width="9.140625" style="218"/>
    <col min="7694" max="7694" width="16.42578125" style="218" customWidth="1"/>
    <col min="7695" max="7937" width="9.140625" style="218"/>
    <col min="7938" max="7938" width="8.28515625" style="218" customWidth="1"/>
    <col min="7939" max="7939" width="44.28515625" style="218" customWidth="1"/>
    <col min="7940" max="7940" width="6.42578125" style="218" customWidth="1"/>
    <col min="7941" max="7941" width="7.28515625" style="218" customWidth="1"/>
    <col min="7942" max="7942" width="8.85546875" style="218" customWidth="1"/>
    <col min="7943" max="7943" width="12" style="218" customWidth="1"/>
    <col min="7944" max="7944" width="10" style="218" customWidth="1"/>
    <col min="7945" max="7945" width="8.140625" style="218" customWidth="1"/>
    <col min="7946" max="7946" width="5" style="218" customWidth="1"/>
    <col min="7947" max="7949" width="9.140625" style="218"/>
    <col min="7950" max="7950" width="16.42578125" style="218" customWidth="1"/>
    <col min="7951" max="8193" width="9.140625" style="218"/>
    <col min="8194" max="8194" width="8.28515625" style="218" customWidth="1"/>
    <col min="8195" max="8195" width="44.28515625" style="218" customWidth="1"/>
    <col min="8196" max="8196" width="6.42578125" style="218" customWidth="1"/>
    <col min="8197" max="8197" width="7.28515625" style="218" customWidth="1"/>
    <col min="8198" max="8198" width="8.85546875" style="218" customWidth="1"/>
    <col min="8199" max="8199" width="12" style="218" customWidth="1"/>
    <col min="8200" max="8200" width="10" style="218" customWidth="1"/>
    <col min="8201" max="8201" width="8.140625" style="218" customWidth="1"/>
    <col min="8202" max="8202" width="5" style="218" customWidth="1"/>
    <col min="8203" max="8205" width="9.140625" style="218"/>
    <col min="8206" max="8206" width="16.42578125" style="218" customWidth="1"/>
    <col min="8207" max="8449" width="9.140625" style="218"/>
    <col min="8450" max="8450" width="8.28515625" style="218" customWidth="1"/>
    <col min="8451" max="8451" width="44.28515625" style="218" customWidth="1"/>
    <col min="8452" max="8452" width="6.42578125" style="218" customWidth="1"/>
    <col min="8453" max="8453" width="7.28515625" style="218" customWidth="1"/>
    <col min="8454" max="8454" width="8.85546875" style="218" customWidth="1"/>
    <col min="8455" max="8455" width="12" style="218" customWidth="1"/>
    <col min="8456" max="8456" width="10" style="218" customWidth="1"/>
    <col min="8457" max="8457" width="8.140625" style="218" customWidth="1"/>
    <col min="8458" max="8458" width="5" style="218" customWidth="1"/>
    <col min="8459" max="8461" width="9.140625" style="218"/>
    <col min="8462" max="8462" width="16.42578125" style="218" customWidth="1"/>
    <col min="8463" max="8705" width="9.140625" style="218"/>
    <col min="8706" max="8706" width="8.28515625" style="218" customWidth="1"/>
    <col min="8707" max="8707" width="44.28515625" style="218" customWidth="1"/>
    <col min="8708" max="8708" width="6.42578125" style="218" customWidth="1"/>
    <col min="8709" max="8709" width="7.28515625" style="218" customWidth="1"/>
    <col min="8710" max="8710" width="8.85546875" style="218" customWidth="1"/>
    <col min="8711" max="8711" width="12" style="218" customWidth="1"/>
    <col min="8712" max="8712" width="10" style="218" customWidth="1"/>
    <col min="8713" max="8713" width="8.140625" style="218" customWidth="1"/>
    <col min="8714" max="8714" width="5" style="218" customWidth="1"/>
    <col min="8715" max="8717" width="9.140625" style="218"/>
    <col min="8718" max="8718" width="16.42578125" style="218" customWidth="1"/>
    <col min="8719" max="8961" width="9.140625" style="218"/>
    <col min="8962" max="8962" width="8.28515625" style="218" customWidth="1"/>
    <col min="8963" max="8963" width="44.28515625" style="218" customWidth="1"/>
    <col min="8964" max="8964" width="6.42578125" style="218" customWidth="1"/>
    <col min="8965" max="8965" width="7.28515625" style="218" customWidth="1"/>
    <col min="8966" max="8966" width="8.85546875" style="218" customWidth="1"/>
    <col min="8967" max="8967" width="12" style="218" customWidth="1"/>
    <col min="8968" max="8968" width="10" style="218" customWidth="1"/>
    <col min="8969" max="8969" width="8.140625" style="218" customWidth="1"/>
    <col min="8970" max="8970" width="5" style="218" customWidth="1"/>
    <col min="8971" max="8973" width="9.140625" style="218"/>
    <col min="8974" max="8974" width="16.42578125" style="218" customWidth="1"/>
    <col min="8975" max="9217" width="9.140625" style="218"/>
    <col min="9218" max="9218" width="8.28515625" style="218" customWidth="1"/>
    <col min="9219" max="9219" width="44.28515625" style="218" customWidth="1"/>
    <col min="9220" max="9220" width="6.42578125" style="218" customWidth="1"/>
    <col min="9221" max="9221" width="7.28515625" style="218" customWidth="1"/>
    <col min="9222" max="9222" width="8.85546875" style="218" customWidth="1"/>
    <col min="9223" max="9223" width="12" style="218" customWidth="1"/>
    <col min="9224" max="9224" width="10" style="218" customWidth="1"/>
    <col min="9225" max="9225" width="8.140625" style="218" customWidth="1"/>
    <col min="9226" max="9226" width="5" style="218" customWidth="1"/>
    <col min="9227" max="9229" width="9.140625" style="218"/>
    <col min="9230" max="9230" width="16.42578125" style="218" customWidth="1"/>
    <col min="9231" max="9473" width="9.140625" style="218"/>
    <col min="9474" max="9474" width="8.28515625" style="218" customWidth="1"/>
    <col min="9475" max="9475" width="44.28515625" style="218" customWidth="1"/>
    <col min="9476" max="9476" width="6.42578125" style="218" customWidth="1"/>
    <col min="9477" max="9477" width="7.28515625" style="218" customWidth="1"/>
    <col min="9478" max="9478" width="8.85546875" style="218" customWidth="1"/>
    <col min="9479" max="9479" width="12" style="218" customWidth="1"/>
    <col min="9480" max="9480" width="10" style="218" customWidth="1"/>
    <col min="9481" max="9481" width="8.140625" style="218" customWidth="1"/>
    <col min="9482" max="9482" width="5" style="218" customWidth="1"/>
    <col min="9483" max="9485" width="9.140625" style="218"/>
    <col min="9486" max="9486" width="16.42578125" style="218" customWidth="1"/>
    <col min="9487" max="9729" width="9.140625" style="218"/>
    <col min="9730" max="9730" width="8.28515625" style="218" customWidth="1"/>
    <col min="9731" max="9731" width="44.28515625" style="218" customWidth="1"/>
    <col min="9732" max="9732" width="6.42578125" style="218" customWidth="1"/>
    <col min="9733" max="9733" width="7.28515625" style="218" customWidth="1"/>
    <col min="9734" max="9734" width="8.85546875" style="218" customWidth="1"/>
    <col min="9735" max="9735" width="12" style="218" customWidth="1"/>
    <col min="9736" max="9736" width="10" style="218" customWidth="1"/>
    <col min="9737" max="9737" width="8.140625" style="218" customWidth="1"/>
    <col min="9738" max="9738" width="5" style="218" customWidth="1"/>
    <col min="9739" max="9741" width="9.140625" style="218"/>
    <col min="9742" max="9742" width="16.42578125" style="218" customWidth="1"/>
    <col min="9743" max="9985" width="9.140625" style="218"/>
    <col min="9986" max="9986" width="8.28515625" style="218" customWidth="1"/>
    <col min="9987" max="9987" width="44.28515625" style="218" customWidth="1"/>
    <col min="9988" max="9988" width="6.42578125" style="218" customWidth="1"/>
    <col min="9989" max="9989" width="7.28515625" style="218" customWidth="1"/>
    <col min="9990" max="9990" width="8.85546875" style="218" customWidth="1"/>
    <col min="9991" max="9991" width="12" style="218" customWidth="1"/>
    <col min="9992" max="9992" width="10" style="218" customWidth="1"/>
    <col min="9993" max="9993" width="8.140625" style="218" customWidth="1"/>
    <col min="9994" max="9994" width="5" style="218" customWidth="1"/>
    <col min="9995" max="9997" width="9.140625" style="218"/>
    <col min="9998" max="9998" width="16.42578125" style="218" customWidth="1"/>
    <col min="9999" max="10241" width="9.140625" style="218"/>
    <col min="10242" max="10242" width="8.28515625" style="218" customWidth="1"/>
    <col min="10243" max="10243" width="44.28515625" style="218" customWidth="1"/>
    <col min="10244" max="10244" width="6.42578125" style="218" customWidth="1"/>
    <col min="10245" max="10245" width="7.28515625" style="218" customWidth="1"/>
    <col min="10246" max="10246" width="8.85546875" style="218" customWidth="1"/>
    <col min="10247" max="10247" width="12" style="218" customWidth="1"/>
    <col min="10248" max="10248" width="10" style="218" customWidth="1"/>
    <col min="10249" max="10249" width="8.140625" style="218" customWidth="1"/>
    <col min="10250" max="10250" width="5" style="218" customWidth="1"/>
    <col min="10251" max="10253" width="9.140625" style="218"/>
    <col min="10254" max="10254" width="16.42578125" style="218" customWidth="1"/>
    <col min="10255" max="10497" width="9.140625" style="218"/>
    <col min="10498" max="10498" width="8.28515625" style="218" customWidth="1"/>
    <col min="10499" max="10499" width="44.28515625" style="218" customWidth="1"/>
    <col min="10500" max="10500" width="6.42578125" style="218" customWidth="1"/>
    <col min="10501" max="10501" width="7.28515625" style="218" customWidth="1"/>
    <col min="10502" max="10502" width="8.85546875" style="218" customWidth="1"/>
    <col min="10503" max="10503" width="12" style="218" customWidth="1"/>
    <col min="10504" max="10504" width="10" style="218" customWidth="1"/>
    <col min="10505" max="10505" width="8.140625" style="218" customWidth="1"/>
    <col min="10506" max="10506" width="5" style="218" customWidth="1"/>
    <col min="10507" max="10509" width="9.140625" style="218"/>
    <col min="10510" max="10510" width="16.42578125" style="218" customWidth="1"/>
    <col min="10511" max="10753" width="9.140625" style="218"/>
    <col min="10754" max="10754" width="8.28515625" style="218" customWidth="1"/>
    <col min="10755" max="10755" width="44.28515625" style="218" customWidth="1"/>
    <col min="10756" max="10756" width="6.42578125" style="218" customWidth="1"/>
    <col min="10757" max="10757" width="7.28515625" style="218" customWidth="1"/>
    <col min="10758" max="10758" width="8.85546875" style="218" customWidth="1"/>
    <col min="10759" max="10759" width="12" style="218" customWidth="1"/>
    <col min="10760" max="10760" width="10" style="218" customWidth="1"/>
    <col min="10761" max="10761" width="8.140625" style="218" customWidth="1"/>
    <col min="10762" max="10762" width="5" style="218" customWidth="1"/>
    <col min="10763" max="10765" width="9.140625" style="218"/>
    <col min="10766" max="10766" width="16.42578125" style="218" customWidth="1"/>
    <col min="10767" max="11009" width="9.140625" style="218"/>
    <col min="11010" max="11010" width="8.28515625" style="218" customWidth="1"/>
    <col min="11011" max="11011" width="44.28515625" style="218" customWidth="1"/>
    <col min="11012" max="11012" width="6.42578125" style="218" customWidth="1"/>
    <col min="11013" max="11013" width="7.28515625" style="218" customWidth="1"/>
    <col min="11014" max="11014" width="8.85546875" style="218" customWidth="1"/>
    <col min="11015" max="11015" width="12" style="218" customWidth="1"/>
    <col min="11016" max="11016" width="10" style="218" customWidth="1"/>
    <col min="11017" max="11017" width="8.140625" style="218" customWidth="1"/>
    <col min="11018" max="11018" width="5" style="218" customWidth="1"/>
    <col min="11019" max="11021" width="9.140625" style="218"/>
    <col min="11022" max="11022" width="16.42578125" style="218" customWidth="1"/>
    <col min="11023" max="11265" width="9.140625" style="218"/>
    <col min="11266" max="11266" width="8.28515625" style="218" customWidth="1"/>
    <col min="11267" max="11267" width="44.28515625" style="218" customWidth="1"/>
    <col min="11268" max="11268" width="6.42578125" style="218" customWidth="1"/>
    <col min="11269" max="11269" width="7.28515625" style="218" customWidth="1"/>
    <col min="11270" max="11270" width="8.85546875" style="218" customWidth="1"/>
    <col min="11271" max="11271" width="12" style="218" customWidth="1"/>
    <col min="11272" max="11272" width="10" style="218" customWidth="1"/>
    <col min="11273" max="11273" width="8.140625" style="218" customWidth="1"/>
    <col min="11274" max="11274" width="5" style="218" customWidth="1"/>
    <col min="11275" max="11277" width="9.140625" style="218"/>
    <col min="11278" max="11278" width="16.42578125" style="218" customWidth="1"/>
    <col min="11279" max="11521" width="9.140625" style="218"/>
    <col min="11522" max="11522" width="8.28515625" style="218" customWidth="1"/>
    <col min="11523" max="11523" width="44.28515625" style="218" customWidth="1"/>
    <col min="11524" max="11524" width="6.42578125" style="218" customWidth="1"/>
    <col min="11525" max="11525" width="7.28515625" style="218" customWidth="1"/>
    <col min="11526" max="11526" width="8.85546875" style="218" customWidth="1"/>
    <col min="11527" max="11527" width="12" style="218" customWidth="1"/>
    <col min="11528" max="11528" width="10" style="218" customWidth="1"/>
    <col min="11529" max="11529" width="8.140625" style="218" customWidth="1"/>
    <col min="11530" max="11530" width="5" style="218" customWidth="1"/>
    <col min="11531" max="11533" width="9.140625" style="218"/>
    <col min="11534" max="11534" width="16.42578125" style="218" customWidth="1"/>
    <col min="11535" max="11777" width="9.140625" style="218"/>
    <col min="11778" max="11778" width="8.28515625" style="218" customWidth="1"/>
    <col min="11779" max="11779" width="44.28515625" style="218" customWidth="1"/>
    <col min="11780" max="11780" width="6.42578125" style="218" customWidth="1"/>
    <col min="11781" max="11781" width="7.28515625" style="218" customWidth="1"/>
    <col min="11782" max="11782" width="8.85546875" style="218" customWidth="1"/>
    <col min="11783" max="11783" width="12" style="218" customWidth="1"/>
    <col min="11784" max="11784" width="10" style="218" customWidth="1"/>
    <col min="11785" max="11785" width="8.140625" style="218" customWidth="1"/>
    <col min="11786" max="11786" width="5" style="218" customWidth="1"/>
    <col min="11787" max="11789" width="9.140625" style="218"/>
    <col min="11790" max="11790" width="16.42578125" style="218" customWidth="1"/>
    <col min="11791" max="12033" width="9.140625" style="218"/>
    <col min="12034" max="12034" width="8.28515625" style="218" customWidth="1"/>
    <col min="12035" max="12035" width="44.28515625" style="218" customWidth="1"/>
    <col min="12036" max="12036" width="6.42578125" style="218" customWidth="1"/>
    <col min="12037" max="12037" width="7.28515625" style="218" customWidth="1"/>
    <col min="12038" max="12038" width="8.85546875" style="218" customWidth="1"/>
    <col min="12039" max="12039" width="12" style="218" customWidth="1"/>
    <col min="12040" max="12040" width="10" style="218" customWidth="1"/>
    <col min="12041" max="12041" width="8.140625" style="218" customWidth="1"/>
    <col min="12042" max="12042" width="5" style="218" customWidth="1"/>
    <col min="12043" max="12045" width="9.140625" style="218"/>
    <col min="12046" max="12046" width="16.42578125" style="218" customWidth="1"/>
    <col min="12047" max="12289" width="9.140625" style="218"/>
    <col min="12290" max="12290" width="8.28515625" style="218" customWidth="1"/>
    <col min="12291" max="12291" width="44.28515625" style="218" customWidth="1"/>
    <col min="12292" max="12292" width="6.42578125" style="218" customWidth="1"/>
    <col min="12293" max="12293" width="7.28515625" style="218" customWidth="1"/>
    <col min="12294" max="12294" width="8.85546875" style="218" customWidth="1"/>
    <col min="12295" max="12295" width="12" style="218" customWidth="1"/>
    <col min="12296" max="12296" width="10" style="218" customWidth="1"/>
    <col min="12297" max="12297" width="8.140625" style="218" customWidth="1"/>
    <col min="12298" max="12298" width="5" style="218" customWidth="1"/>
    <col min="12299" max="12301" width="9.140625" style="218"/>
    <col min="12302" max="12302" width="16.42578125" style="218" customWidth="1"/>
    <col min="12303" max="12545" width="9.140625" style="218"/>
    <col min="12546" max="12546" width="8.28515625" style="218" customWidth="1"/>
    <col min="12547" max="12547" width="44.28515625" style="218" customWidth="1"/>
    <col min="12548" max="12548" width="6.42578125" style="218" customWidth="1"/>
    <col min="12549" max="12549" width="7.28515625" style="218" customWidth="1"/>
    <col min="12550" max="12550" width="8.85546875" style="218" customWidth="1"/>
    <col min="12551" max="12551" width="12" style="218" customWidth="1"/>
    <col min="12552" max="12552" width="10" style="218" customWidth="1"/>
    <col min="12553" max="12553" width="8.140625" style="218" customWidth="1"/>
    <col min="12554" max="12554" width="5" style="218" customWidth="1"/>
    <col min="12555" max="12557" width="9.140625" style="218"/>
    <col min="12558" max="12558" width="16.42578125" style="218" customWidth="1"/>
    <col min="12559" max="12801" width="9.140625" style="218"/>
    <col min="12802" max="12802" width="8.28515625" style="218" customWidth="1"/>
    <col min="12803" max="12803" width="44.28515625" style="218" customWidth="1"/>
    <col min="12804" max="12804" width="6.42578125" style="218" customWidth="1"/>
    <col min="12805" max="12805" width="7.28515625" style="218" customWidth="1"/>
    <col min="12806" max="12806" width="8.85546875" style="218" customWidth="1"/>
    <col min="12807" max="12807" width="12" style="218" customWidth="1"/>
    <col min="12808" max="12808" width="10" style="218" customWidth="1"/>
    <col min="12809" max="12809" width="8.140625" style="218" customWidth="1"/>
    <col min="12810" max="12810" width="5" style="218" customWidth="1"/>
    <col min="12811" max="12813" width="9.140625" style="218"/>
    <col min="12814" max="12814" width="16.42578125" style="218" customWidth="1"/>
    <col min="12815" max="13057" width="9.140625" style="218"/>
    <col min="13058" max="13058" width="8.28515625" style="218" customWidth="1"/>
    <col min="13059" max="13059" width="44.28515625" style="218" customWidth="1"/>
    <col min="13060" max="13060" width="6.42578125" style="218" customWidth="1"/>
    <col min="13061" max="13061" width="7.28515625" style="218" customWidth="1"/>
    <col min="13062" max="13062" width="8.85546875" style="218" customWidth="1"/>
    <col min="13063" max="13063" width="12" style="218" customWidth="1"/>
    <col min="13064" max="13064" width="10" style="218" customWidth="1"/>
    <col min="13065" max="13065" width="8.140625" style="218" customWidth="1"/>
    <col min="13066" max="13066" width="5" style="218" customWidth="1"/>
    <col min="13067" max="13069" width="9.140625" style="218"/>
    <col min="13070" max="13070" width="16.42578125" style="218" customWidth="1"/>
    <col min="13071" max="13313" width="9.140625" style="218"/>
    <col min="13314" max="13314" width="8.28515625" style="218" customWidth="1"/>
    <col min="13315" max="13315" width="44.28515625" style="218" customWidth="1"/>
    <col min="13316" max="13316" width="6.42578125" style="218" customWidth="1"/>
    <col min="13317" max="13317" width="7.28515625" style="218" customWidth="1"/>
    <col min="13318" max="13318" width="8.85546875" style="218" customWidth="1"/>
    <col min="13319" max="13319" width="12" style="218" customWidth="1"/>
    <col min="13320" max="13320" width="10" style="218" customWidth="1"/>
    <col min="13321" max="13321" width="8.140625" style="218" customWidth="1"/>
    <col min="13322" max="13322" width="5" style="218" customWidth="1"/>
    <col min="13323" max="13325" width="9.140625" style="218"/>
    <col min="13326" max="13326" width="16.42578125" style="218" customWidth="1"/>
    <col min="13327" max="13569" width="9.140625" style="218"/>
    <col min="13570" max="13570" width="8.28515625" style="218" customWidth="1"/>
    <col min="13571" max="13571" width="44.28515625" style="218" customWidth="1"/>
    <col min="13572" max="13572" width="6.42578125" style="218" customWidth="1"/>
    <col min="13573" max="13573" width="7.28515625" style="218" customWidth="1"/>
    <col min="13574" max="13574" width="8.85546875" style="218" customWidth="1"/>
    <col min="13575" max="13575" width="12" style="218" customWidth="1"/>
    <col min="13576" max="13576" width="10" style="218" customWidth="1"/>
    <col min="13577" max="13577" width="8.140625" style="218" customWidth="1"/>
    <col min="13578" max="13578" width="5" style="218" customWidth="1"/>
    <col min="13579" max="13581" width="9.140625" style="218"/>
    <col min="13582" max="13582" width="16.42578125" style="218" customWidth="1"/>
    <col min="13583" max="13825" width="9.140625" style="218"/>
    <col min="13826" max="13826" width="8.28515625" style="218" customWidth="1"/>
    <col min="13827" max="13827" width="44.28515625" style="218" customWidth="1"/>
    <col min="13828" max="13828" width="6.42578125" style="218" customWidth="1"/>
    <col min="13829" max="13829" width="7.28515625" style="218" customWidth="1"/>
    <col min="13830" max="13830" width="8.85546875" style="218" customWidth="1"/>
    <col min="13831" max="13831" width="12" style="218" customWidth="1"/>
    <col min="13832" max="13832" width="10" style="218" customWidth="1"/>
    <col min="13833" max="13833" width="8.140625" style="218" customWidth="1"/>
    <col min="13834" max="13834" width="5" style="218" customWidth="1"/>
    <col min="13835" max="13837" width="9.140625" style="218"/>
    <col min="13838" max="13838" width="16.42578125" style="218" customWidth="1"/>
    <col min="13839" max="14081" width="9.140625" style="218"/>
    <col min="14082" max="14082" width="8.28515625" style="218" customWidth="1"/>
    <col min="14083" max="14083" width="44.28515625" style="218" customWidth="1"/>
    <col min="14084" max="14084" width="6.42578125" style="218" customWidth="1"/>
    <col min="14085" max="14085" width="7.28515625" style="218" customWidth="1"/>
    <col min="14086" max="14086" width="8.85546875" style="218" customWidth="1"/>
    <col min="14087" max="14087" width="12" style="218" customWidth="1"/>
    <col min="14088" max="14088" width="10" style="218" customWidth="1"/>
    <col min="14089" max="14089" width="8.140625" style="218" customWidth="1"/>
    <col min="14090" max="14090" width="5" style="218" customWidth="1"/>
    <col min="14091" max="14093" width="9.140625" style="218"/>
    <col min="14094" max="14094" width="16.42578125" style="218" customWidth="1"/>
    <col min="14095" max="14337" width="9.140625" style="218"/>
    <col min="14338" max="14338" width="8.28515625" style="218" customWidth="1"/>
    <col min="14339" max="14339" width="44.28515625" style="218" customWidth="1"/>
    <col min="14340" max="14340" width="6.42578125" style="218" customWidth="1"/>
    <col min="14341" max="14341" width="7.28515625" style="218" customWidth="1"/>
    <col min="14342" max="14342" width="8.85546875" style="218" customWidth="1"/>
    <col min="14343" max="14343" width="12" style="218" customWidth="1"/>
    <col min="14344" max="14344" width="10" style="218" customWidth="1"/>
    <col min="14345" max="14345" width="8.140625" style="218" customWidth="1"/>
    <col min="14346" max="14346" width="5" style="218" customWidth="1"/>
    <col min="14347" max="14349" width="9.140625" style="218"/>
    <col min="14350" max="14350" width="16.42578125" style="218" customWidth="1"/>
    <col min="14351" max="14593" width="9.140625" style="218"/>
    <col min="14594" max="14594" width="8.28515625" style="218" customWidth="1"/>
    <col min="14595" max="14595" width="44.28515625" style="218" customWidth="1"/>
    <col min="14596" max="14596" width="6.42578125" style="218" customWidth="1"/>
    <col min="14597" max="14597" width="7.28515625" style="218" customWidth="1"/>
    <col min="14598" max="14598" width="8.85546875" style="218" customWidth="1"/>
    <col min="14599" max="14599" width="12" style="218" customWidth="1"/>
    <col min="14600" max="14600" width="10" style="218" customWidth="1"/>
    <col min="14601" max="14601" width="8.140625" style="218" customWidth="1"/>
    <col min="14602" max="14602" width="5" style="218" customWidth="1"/>
    <col min="14603" max="14605" width="9.140625" style="218"/>
    <col min="14606" max="14606" width="16.42578125" style="218" customWidth="1"/>
    <col min="14607" max="14849" width="9.140625" style="218"/>
    <col min="14850" max="14850" width="8.28515625" style="218" customWidth="1"/>
    <col min="14851" max="14851" width="44.28515625" style="218" customWidth="1"/>
    <col min="14852" max="14852" width="6.42578125" style="218" customWidth="1"/>
    <col min="14853" max="14853" width="7.28515625" style="218" customWidth="1"/>
    <col min="14854" max="14854" width="8.85546875" style="218" customWidth="1"/>
    <col min="14855" max="14855" width="12" style="218" customWidth="1"/>
    <col min="14856" max="14856" width="10" style="218" customWidth="1"/>
    <col min="14857" max="14857" width="8.140625" style="218" customWidth="1"/>
    <col min="14858" max="14858" width="5" style="218" customWidth="1"/>
    <col min="14859" max="14861" width="9.140625" style="218"/>
    <col min="14862" max="14862" width="16.42578125" style="218" customWidth="1"/>
    <col min="14863" max="15105" width="9.140625" style="218"/>
    <col min="15106" max="15106" width="8.28515625" style="218" customWidth="1"/>
    <col min="15107" max="15107" width="44.28515625" style="218" customWidth="1"/>
    <col min="15108" max="15108" width="6.42578125" style="218" customWidth="1"/>
    <col min="15109" max="15109" width="7.28515625" style="218" customWidth="1"/>
    <col min="15110" max="15110" width="8.85546875" style="218" customWidth="1"/>
    <col min="15111" max="15111" width="12" style="218" customWidth="1"/>
    <col min="15112" max="15112" width="10" style="218" customWidth="1"/>
    <col min="15113" max="15113" width="8.140625" style="218" customWidth="1"/>
    <col min="15114" max="15114" width="5" style="218" customWidth="1"/>
    <col min="15115" max="15117" width="9.140625" style="218"/>
    <col min="15118" max="15118" width="16.42578125" style="218" customWidth="1"/>
    <col min="15119" max="15361" width="9.140625" style="218"/>
    <col min="15362" max="15362" width="8.28515625" style="218" customWidth="1"/>
    <col min="15363" max="15363" width="44.28515625" style="218" customWidth="1"/>
    <col min="15364" max="15364" width="6.42578125" style="218" customWidth="1"/>
    <col min="15365" max="15365" width="7.28515625" style="218" customWidth="1"/>
    <col min="15366" max="15366" width="8.85546875" style="218" customWidth="1"/>
    <col min="15367" max="15367" width="12" style="218" customWidth="1"/>
    <col min="15368" max="15368" width="10" style="218" customWidth="1"/>
    <col min="15369" max="15369" width="8.140625" style="218" customWidth="1"/>
    <col min="15370" max="15370" width="5" style="218" customWidth="1"/>
    <col min="15371" max="15373" width="9.140625" style="218"/>
    <col min="15374" max="15374" width="16.42578125" style="218" customWidth="1"/>
    <col min="15375" max="15617" width="9.140625" style="218"/>
    <col min="15618" max="15618" width="8.28515625" style="218" customWidth="1"/>
    <col min="15619" max="15619" width="44.28515625" style="218" customWidth="1"/>
    <col min="15620" max="15620" width="6.42578125" style="218" customWidth="1"/>
    <col min="15621" max="15621" width="7.28515625" style="218" customWidth="1"/>
    <col min="15622" max="15622" width="8.85546875" style="218" customWidth="1"/>
    <col min="15623" max="15623" width="12" style="218" customWidth="1"/>
    <col min="15624" max="15624" width="10" style="218" customWidth="1"/>
    <col min="15625" max="15625" width="8.140625" style="218" customWidth="1"/>
    <col min="15626" max="15626" width="5" style="218" customWidth="1"/>
    <col min="15627" max="15629" width="9.140625" style="218"/>
    <col min="15630" max="15630" width="16.42578125" style="218" customWidth="1"/>
    <col min="15631" max="15873" width="9.140625" style="218"/>
    <col min="15874" max="15874" width="8.28515625" style="218" customWidth="1"/>
    <col min="15875" max="15875" width="44.28515625" style="218" customWidth="1"/>
    <col min="15876" max="15876" width="6.42578125" style="218" customWidth="1"/>
    <col min="15877" max="15877" width="7.28515625" style="218" customWidth="1"/>
    <col min="15878" max="15878" width="8.85546875" style="218" customWidth="1"/>
    <col min="15879" max="15879" width="12" style="218" customWidth="1"/>
    <col min="15880" max="15880" width="10" style="218" customWidth="1"/>
    <col min="15881" max="15881" width="8.140625" style="218" customWidth="1"/>
    <col min="15882" max="15882" width="5" style="218" customWidth="1"/>
    <col min="15883" max="15885" width="9.140625" style="218"/>
    <col min="15886" max="15886" width="16.42578125" style="218" customWidth="1"/>
    <col min="15887" max="16129" width="9.140625" style="218"/>
    <col min="16130" max="16130" width="8.28515625" style="218" customWidth="1"/>
    <col min="16131" max="16131" width="44.28515625" style="218" customWidth="1"/>
    <col min="16132" max="16132" width="6.42578125" style="218" customWidth="1"/>
    <col min="16133" max="16133" width="7.28515625" style="218" customWidth="1"/>
    <col min="16134" max="16134" width="8.85546875" style="218" customWidth="1"/>
    <col min="16135" max="16135" width="12" style="218" customWidth="1"/>
    <col min="16136" max="16136" width="10" style="218" customWidth="1"/>
    <col min="16137" max="16137" width="8.140625" style="218" customWidth="1"/>
    <col min="16138" max="16138" width="5" style="218" customWidth="1"/>
    <col min="16139" max="16141" width="9.140625" style="218"/>
    <col min="16142" max="16142" width="16.42578125" style="218" customWidth="1"/>
    <col min="16143" max="16384" width="9.140625" style="218"/>
  </cols>
  <sheetData>
    <row r="1" spans="2:14" s="217" customFormat="1" ht="48" customHeight="1" thickBot="1" x14ac:dyDescent="0.25">
      <c r="B1" s="216" t="s">
        <v>7</v>
      </c>
      <c r="C1" s="534" t="s">
        <v>515</v>
      </c>
      <c r="D1" s="534"/>
      <c r="E1" s="534"/>
      <c r="F1" s="534"/>
      <c r="G1" s="535"/>
      <c r="I1" s="218"/>
      <c r="J1" s="218"/>
      <c r="K1" s="218"/>
      <c r="L1" s="218"/>
      <c r="M1" s="218"/>
      <c r="N1" s="219"/>
    </row>
    <row r="2" spans="2:14" s="217" customFormat="1" ht="12" customHeight="1" x14ac:dyDescent="0.2">
      <c r="B2" s="220"/>
      <c r="C2" s="221"/>
      <c r="D2" s="222"/>
      <c r="E2" s="223"/>
      <c r="F2" s="224"/>
      <c r="G2" s="224"/>
      <c r="I2" s="218"/>
      <c r="J2" s="218"/>
      <c r="K2" s="218"/>
      <c r="L2" s="218"/>
      <c r="M2" s="218"/>
      <c r="N2" s="219"/>
    </row>
    <row r="3" spans="2:14" s="217" customFormat="1" x14ac:dyDescent="0.2">
      <c r="B3" s="225"/>
      <c r="C3" s="532" t="s">
        <v>516</v>
      </c>
      <c r="D3" s="533"/>
      <c r="E3" s="533"/>
      <c r="F3" s="533"/>
      <c r="G3" s="533"/>
      <c r="I3" s="218"/>
      <c r="J3" s="218"/>
      <c r="K3" s="218"/>
      <c r="L3" s="218"/>
      <c r="M3" s="218"/>
      <c r="N3" s="219"/>
    </row>
    <row r="4" spans="2:14" s="217" customFormat="1" x14ac:dyDescent="0.2">
      <c r="B4" s="225"/>
      <c r="C4" s="532"/>
      <c r="D4" s="533"/>
      <c r="E4" s="533"/>
      <c r="F4" s="533"/>
      <c r="G4" s="533"/>
      <c r="I4" s="218"/>
      <c r="J4" s="218"/>
      <c r="K4" s="218"/>
      <c r="L4" s="218"/>
      <c r="M4" s="218"/>
      <c r="N4" s="219"/>
    </row>
    <row r="5" spans="2:14" s="217" customFormat="1" x14ac:dyDescent="0.2">
      <c r="B5" s="225"/>
      <c r="C5" s="471"/>
      <c r="D5" s="226"/>
      <c r="E5" s="227"/>
      <c r="F5" s="227"/>
      <c r="G5" s="227"/>
      <c r="I5" s="218"/>
      <c r="J5" s="218"/>
      <c r="K5" s="218"/>
      <c r="L5" s="218"/>
      <c r="M5" s="218"/>
      <c r="N5" s="219"/>
    </row>
    <row r="6" spans="2:14" s="217" customFormat="1" ht="15.75" x14ac:dyDescent="0.25">
      <c r="B6" s="228" t="s">
        <v>517</v>
      </c>
      <c r="C6" s="229" t="s">
        <v>518</v>
      </c>
      <c r="D6" s="226"/>
      <c r="E6" s="227"/>
      <c r="F6" s="224"/>
      <c r="G6" s="224"/>
      <c r="I6" s="218"/>
      <c r="J6" s="218"/>
      <c r="K6" s="218"/>
      <c r="L6" s="218"/>
      <c r="M6" s="218"/>
      <c r="N6" s="219"/>
    </row>
    <row r="7" spans="2:14" s="217" customFormat="1" x14ac:dyDescent="0.2">
      <c r="B7" s="225"/>
      <c r="C7" s="230"/>
      <c r="D7" s="226"/>
      <c r="E7" s="227"/>
      <c r="F7" s="224"/>
      <c r="G7" s="224"/>
      <c r="I7" s="218"/>
      <c r="J7" s="218"/>
      <c r="K7" s="218"/>
      <c r="L7" s="218"/>
      <c r="M7" s="218"/>
      <c r="N7" s="219"/>
    </row>
    <row r="8" spans="2:14" s="217" customFormat="1" ht="15.75" x14ac:dyDescent="0.25">
      <c r="B8" s="231" t="s">
        <v>3</v>
      </c>
      <c r="C8" s="232" t="s">
        <v>519</v>
      </c>
      <c r="D8" s="233"/>
      <c r="E8" s="234"/>
      <c r="F8" s="235"/>
      <c r="G8" s="235"/>
      <c r="I8" s="218"/>
      <c r="J8" s="218"/>
      <c r="K8" s="218"/>
      <c r="L8" s="218"/>
      <c r="M8" s="218"/>
      <c r="N8" s="219"/>
    </row>
    <row r="9" spans="2:14" s="217" customFormat="1" x14ac:dyDescent="0.2">
      <c r="B9" s="225"/>
      <c r="C9" s="230"/>
      <c r="D9" s="226"/>
      <c r="E9" s="227"/>
      <c r="F9" s="224"/>
      <c r="G9" s="224"/>
      <c r="I9" s="218"/>
      <c r="J9" s="218"/>
      <c r="K9" s="218"/>
      <c r="L9" s="218"/>
      <c r="M9" s="218"/>
      <c r="N9" s="219"/>
    </row>
    <row r="10" spans="2:14" s="217" customFormat="1" ht="51" x14ac:dyDescent="0.2">
      <c r="B10" s="236">
        <v>1</v>
      </c>
      <c r="C10" s="237" t="s">
        <v>520</v>
      </c>
      <c r="D10" s="238"/>
      <c r="E10" s="239"/>
      <c r="F10" s="240"/>
      <c r="G10" s="240"/>
      <c r="I10" s="218"/>
      <c r="J10" s="218"/>
      <c r="K10" s="218"/>
      <c r="L10" s="218"/>
      <c r="M10" s="218"/>
      <c r="N10" s="219"/>
    </row>
    <row r="11" spans="2:14" s="217" customFormat="1" x14ac:dyDescent="0.2">
      <c r="B11" s="236" t="s">
        <v>44</v>
      </c>
      <c r="C11" s="241" t="s">
        <v>45</v>
      </c>
      <c r="D11" s="238" t="s">
        <v>46</v>
      </c>
      <c r="E11" s="239">
        <v>330</v>
      </c>
      <c r="F11" s="240"/>
      <c r="G11" s="240"/>
      <c r="I11" s="218"/>
      <c r="J11" s="218"/>
      <c r="K11" s="218"/>
      <c r="L11" s="218"/>
      <c r="M11" s="218"/>
      <c r="N11" s="219"/>
    </row>
    <row r="12" spans="2:14" s="217" customFormat="1" x14ac:dyDescent="0.2">
      <c r="B12" s="236" t="s">
        <v>47</v>
      </c>
      <c r="C12" s="241" t="s">
        <v>48</v>
      </c>
      <c r="D12" s="238" t="s">
        <v>46</v>
      </c>
      <c r="E12" s="239">
        <v>330</v>
      </c>
      <c r="F12" s="240"/>
      <c r="G12" s="240"/>
      <c r="I12" s="218"/>
      <c r="J12" s="218"/>
      <c r="K12" s="218"/>
      <c r="L12" s="218"/>
      <c r="M12" s="218"/>
      <c r="N12" s="219"/>
    </row>
    <row r="13" spans="2:14" s="217" customFormat="1" x14ac:dyDescent="0.2">
      <c r="B13" s="242"/>
      <c r="C13" s="243"/>
      <c r="D13" s="244"/>
      <c r="E13" s="245"/>
      <c r="F13" s="246"/>
      <c r="G13" s="246"/>
      <c r="I13" s="218"/>
      <c r="J13" s="218"/>
      <c r="K13" s="218"/>
      <c r="L13" s="218"/>
      <c r="M13" s="218"/>
      <c r="N13" s="219"/>
    </row>
    <row r="14" spans="2:14" s="217" customFormat="1" ht="39.75" customHeight="1" x14ac:dyDescent="0.2">
      <c r="B14" s="236" t="s">
        <v>49</v>
      </c>
      <c r="C14" s="237" t="s">
        <v>521</v>
      </c>
      <c r="D14" s="238" t="s">
        <v>46</v>
      </c>
      <c r="E14" s="239">
        <v>330</v>
      </c>
      <c r="F14" s="240"/>
      <c r="G14" s="240"/>
      <c r="I14" s="218"/>
      <c r="J14" s="218"/>
      <c r="K14" s="218"/>
      <c r="L14" s="218"/>
      <c r="M14" s="218"/>
      <c r="N14" s="219"/>
    </row>
    <row r="15" spans="2:14" s="217" customFormat="1" x14ac:dyDescent="0.2">
      <c r="B15" s="247"/>
      <c r="C15" s="248"/>
      <c r="D15" s="249"/>
      <c r="E15" s="250"/>
      <c r="F15" s="251"/>
      <c r="G15" s="251"/>
      <c r="I15" s="218"/>
      <c r="J15" s="218"/>
      <c r="K15" s="218"/>
      <c r="L15" s="218"/>
      <c r="M15" s="218"/>
      <c r="N15" s="219"/>
    </row>
    <row r="16" spans="2:14" s="217" customFormat="1" ht="40.5" customHeight="1" x14ac:dyDescent="0.2">
      <c r="B16" s="236" t="s">
        <v>51</v>
      </c>
      <c r="C16" s="237" t="s">
        <v>522</v>
      </c>
      <c r="D16" s="238" t="s">
        <v>53</v>
      </c>
      <c r="E16" s="239">
        <v>6</v>
      </c>
      <c r="F16" s="240"/>
      <c r="G16" s="240"/>
      <c r="I16" s="218"/>
      <c r="J16" s="218"/>
      <c r="K16" s="218"/>
      <c r="L16" s="218"/>
      <c r="M16" s="218"/>
      <c r="N16" s="219"/>
    </row>
    <row r="17" spans="2:15" x14ac:dyDescent="0.2">
      <c r="B17" s="247"/>
      <c r="C17" s="248"/>
      <c r="D17" s="249"/>
      <c r="E17" s="250"/>
      <c r="F17" s="251"/>
      <c r="G17" s="251"/>
    </row>
    <row r="18" spans="2:15" ht="38.25" x14ac:dyDescent="0.2">
      <c r="B18" s="236" t="s">
        <v>54</v>
      </c>
      <c r="C18" s="237" t="s">
        <v>55</v>
      </c>
      <c r="D18" s="238" t="s">
        <v>53</v>
      </c>
      <c r="E18" s="239">
        <v>5</v>
      </c>
      <c r="F18" s="240"/>
      <c r="G18" s="240"/>
    </row>
    <row r="19" spans="2:15" x14ac:dyDescent="0.2">
      <c r="B19" s="247"/>
      <c r="C19" s="248"/>
      <c r="D19" s="249"/>
      <c r="E19" s="250"/>
      <c r="F19" s="251"/>
      <c r="G19" s="251"/>
    </row>
    <row r="20" spans="2:15" ht="65.25" customHeight="1" x14ac:dyDescent="0.2">
      <c r="B20" s="236" t="s">
        <v>56</v>
      </c>
      <c r="C20" s="237" t="s">
        <v>523</v>
      </c>
      <c r="D20" s="238" t="s">
        <v>86</v>
      </c>
      <c r="E20" s="239">
        <v>5</v>
      </c>
      <c r="F20" s="240"/>
      <c r="G20" s="240"/>
    </row>
    <row r="21" spans="2:15" x14ac:dyDescent="0.2">
      <c r="B21" s="225"/>
      <c r="C21" s="230"/>
      <c r="D21" s="226"/>
      <c r="E21" s="227"/>
      <c r="F21" s="224"/>
      <c r="G21" s="224"/>
    </row>
    <row r="22" spans="2:15" ht="25.5" x14ac:dyDescent="0.2">
      <c r="B22" s="236" t="s">
        <v>58</v>
      </c>
      <c r="C22" s="237" t="s">
        <v>524</v>
      </c>
      <c r="D22" s="238" t="s">
        <v>86</v>
      </c>
      <c r="E22" s="239">
        <v>1</v>
      </c>
      <c r="F22" s="224"/>
      <c r="G22" s="224"/>
    </row>
    <row r="23" spans="2:15" x14ac:dyDescent="0.2">
      <c r="B23" s="225"/>
      <c r="C23" s="230"/>
      <c r="D23" s="226"/>
      <c r="E23" s="227"/>
      <c r="F23" s="224"/>
      <c r="G23" s="224"/>
    </row>
    <row r="24" spans="2:15" ht="51" x14ac:dyDescent="0.2">
      <c r="B24" s="236" t="s">
        <v>60</v>
      </c>
      <c r="C24" s="252" t="s">
        <v>525</v>
      </c>
      <c r="D24" s="238" t="s">
        <v>46</v>
      </c>
      <c r="E24" s="239">
        <v>330</v>
      </c>
      <c r="F24" s="224"/>
      <c r="G24" s="224"/>
    </row>
    <row r="25" spans="2:15" x14ac:dyDescent="0.2">
      <c r="B25" s="247"/>
      <c r="C25" s="253"/>
      <c r="D25" s="249"/>
      <c r="E25" s="250"/>
      <c r="F25" s="224"/>
      <c r="G25" s="224"/>
    </row>
    <row r="26" spans="2:15" ht="25.5" x14ac:dyDescent="0.2">
      <c r="B26" s="236" t="s">
        <v>62</v>
      </c>
      <c r="C26" s="252" t="s">
        <v>526</v>
      </c>
      <c r="D26" s="238" t="s">
        <v>53</v>
      </c>
      <c r="E26" s="239">
        <v>1</v>
      </c>
      <c r="F26" s="224"/>
      <c r="G26" s="224"/>
    </row>
    <row r="27" spans="2:15" x14ac:dyDescent="0.2">
      <c r="B27" s="225"/>
      <c r="C27" s="230"/>
      <c r="D27" s="226"/>
      <c r="E27" s="227"/>
      <c r="F27" s="224"/>
      <c r="G27" s="224"/>
    </row>
    <row r="28" spans="2:15" ht="51" x14ac:dyDescent="0.2">
      <c r="B28" s="254">
        <v>9</v>
      </c>
      <c r="C28" s="255" t="s">
        <v>527</v>
      </c>
      <c r="D28" s="238" t="s">
        <v>53</v>
      </c>
      <c r="E28" s="239">
        <v>1</v>
      </c>
      <c r="F28" s="224"/>
      <c r="G28" s="224"/>
      <c r="H28" s="256"/>
      <c r="I28" s="256"/>
    </row>
    <row r="29" spans="2:15" x14ac:dyDescent="0.2">
      <c r="B29" s="225"/>
      <c r="C29" s="257"/>
      <c r="D29" s="258"/>
      <c r="E29" s="259"/>
      <c r="F29" s="260"/>
      <c r="G29" s="260"/>
      <c r="H29" s="219"/>
      <c r="I29" s="219"/>
    </row>
    <row r="30" spans="2:15" s="263" customFormat="1" ht="13.5" thickBot="1" x14ac:dyDescent="0.25">
      <c r="B30" s="225"/>
      <c r="C30" s="261" t="s">
        <v>528</v>
      </c>
      <c r="D30" s="261"/>
      <c r="E30" s="261"/>
      <c r="F30" s="262"/>
      <c r="G30" s="262"/>
    </row>
    <row r="31" spans="2:15" s="263" customFormat="1" x14ac:dyDescent="0.2">
      <c r="B31" s="225"/>
      <c r="C31" s="230"/>
      <c r="D31" s="226"/>
      <c r="E31" s="227"/>
      <c r="F31" s="224"/>
      <c r="G31" s="224"/>
    </row>
    <row r="32" spans="2:15" x14ac:dyDescent="0.2">
      <c r="C32" s="230"/>
      <c r="H32" s="266"/>
      <c r="I32" s="241"/>
      <c r="J32" s="241"/>
      <c r="K32" s="267"/>
      <c r="L32" s="268"/>
      <c r="M32" s="268"/>
      <c r="N32" s="268"/>
      <c r="O32" s="241"/>
    </row>
    <row r="33" spans="2:15" ht="15.75" x14ac:dyDescent="0.25">
      <c r="B33" s="231">
        <v>2</v>
      </c>
      <c r="C33" s="269" t="s">
        <v>529</v>
      </c>
      <c r="D33" s="270"/>
      <c r="E33" s="271"/>
      <c r="F33" s="272"/>
      <c r="G33" s="272"/>
      <c r="H33" s="266"/>
      <c r="I33" s="241"/>
      <c r="J33" s="241"/>
      <c r="K33" s="267"/>
      <c r="L33" s="268"/>
      <c r="M33" s="268"/>
      <c r="N33" s="268"/>
      <c r="O33" s="241"/>
    </row>
    <row r="34" spans="2:15" x14ac:dyDescent="0.2">
      <c r="C34" s="255"/>
      <c r="H34" s="266"/>
      <c r="I34" s="241"/>
      <c r="J34" s="241"/>
      <c r="K34" s="267"/>
      <c r="L34" s="268"/>
      <c r="M34" s="268"/>
      <c r="N34" s="268"/>
      <c r="O34" s="241"/>
    </row>
    <row r="35" spans="2:15" ht="66.75" customHeight="1" x14ac:dyDescent="0.2">
      <c r="B35" s="273" t="s">
        <v>530</v>
      </c>
      <c r="C35" s="467" t="s">
        <v>531</v>
      </c>
      <c r="D35" s="274">
        <v>1</v>
      </c>
      <c r="E35" s="275" t="s">
        <v>532</v>
      </c>
      <c r="F35" s="276"/>
      <c r="G35" s="276"/>
      <c r="H35" s="266"/>
      <c r="I35" s="241"/>
      <c r="J35" s="241"/>
      <c r="K35" s="277"/>
      <c r="L35" s="277"/>
      <c r="M35" s="277"/>
      <c r="N35" s="268"/>
      <c r="O35" s="241"/>
    </row>
    <row r="36" spans="2:15" ht="25.5" x14ac:dyDescent="0.2">
      <c r="B36" s="254" t="s">
        <v>533</v>
      </c>
      <c r="C36" s="255" t="s">
        <v>534</v>
      </c>
      <c r="D36" s="274">
        <v>1</v>
      </c>
      <c r="E36" s="275" t="s">
        <v>532</v>
      </c>
      <c r="F36" s="276"/>
      <c r="G36" s="276"/>
      <c r="H36" s="266"/>
      <c r="I36" s="241"/>
      <c r="J36" s="241"/>
      <c r="K36" s="277"/>
      <c r="L36" s="277"/>
      <c r="M36" s="277"/>
      <c r="N36" s="268"/>
      <c r="O36" s="241"/>
    </row>
    <row r="37" spans="2:15" ht="54" customHeight="1" x14ac:dyDescent="0.2">
      <c r="B37" s="254" t="s">
        <v>535</v>
      </c>
      <c r="C37" s="278" t="s">
        <v>536</v>
      </c>
      <c r="D37" s="274">
        <v>1</v>
      </c>
      <c r="E37" s="275" t="s">
        <v>86</v>
      </c>
      <c r="G37" s="276"/>
      <c r="H37" s="266"/>
      <c r="I37" s="241"/>
      <c r="J37" s="241"/>
      <c r="K37" s="277"/>
      <c r="L37" s="277"/>
      <c r="M37" s="277"/>
      <c r="N37" s="268"/>
      <c r="O37" s="241"/>
    </row>
    <row r="38" spans="2:15" x14ac:dyDescent="0.2">
      <c r="B38" s="254" t="s">
        <v>537</v>
      </c>
      <c r="C38" s="255" t="s">
        <v>538</v>
      </c>
      <c r="D38" s="274">
        <v>4</v>
      </c>
      <c r="E38" s="275" t="s">
        <v>532</v>
      </c>
      <c r="F38" s="276"/>
      <c r="G38" s="276"/>
      <c r="H38" s="266"/>
      <c r="I38" s="241"/>
      <c r="J38" s="241"/>
      <c r="K38" s="277"/>
      <c r="L38" s="277"/>
      <c r="M38" s="277"/>
      <c r="N38" s="268"/>
      <c r="O38" s="241"/>
    </row>
    <row r="39" spans="2:15" x14ac:dyDescent="0.2">
      <c r="B39" s="254" t="s">
        <v>539</v>
      </c>
      <c r="C39" s="255" t="s">
        <v>540</v>
      </c>
      <c r="D39" s="274">
        <v>1</v>
      </c>
      <c r="E39" s="275" t="s">
        <v>532</v>
      </c>
      <c r="F39" s="276"/>
      <c r="G39" s="276"/>
      <c r="H39" s="266"/>
      <c r="I39" s="241"/>
      <c r="J39" s="241"/>
      <c r="K39" s="277"/>
      <c r="L39" s="277"/>
      <c r="M39" s="277"/>
      <c r="N39" s="268"/>
      <c r="O39" s="241"/>
    </row>
    <row r="40" spans="2:15" x14ac:dyDescent="0.2">
      <c r="B40" s="254" t="s">
        <v>541</v>
      </c>
      <c r="C40" s="255" t="s">
        <v>542</v>
      </c>
      <c r="D40" s="274"/>
      <c r="E40" s="275"/>
      <c r="F40" s="276"/>
      <c r="G40" s="276"/>
      <c r="H40" s="266"/>
      <c r="I40" s="241"/>
      <c r="J40" s="241"/>
      <c r="K40" s="277"/>
      <c r="L40" s="277"/>
      <c r="M40" s="277"/>
      <c r="N40" s="268"/>
      <c r="O40" s="241"/>
    </row>
    <row r="41" spans="2:15" x14ac:dyDescent="0.2">
      <c r="C41" s="255" t="s">
        <v>543</v>
      </c>
      <c r="D41" s="274">
        <v>1</v>
      </c>
      <c r="E41" s="275" t="s">
        <v>86</v>
      </c>
      <c r="F41" s="276"/>
      <c r="G41" s="276"/>
      <c r="H41" s="266"/>
      <c r="I41" s="241"/>
      <c r="J41" s="241"/>
      <c r="K41" s="277"/>
      <c r="L41" s="277"/>
      <c r="M41" s="277"/>
      <c r="N41" s="268"/>
      <c r="O41" s="241"/>
    </row>
    <row r="42" spans="2:15" x14ac:dyDescent="0.2">
      <c r="C42" s="279"/>
      <c r="D42" s="280"/>
      <c r="E42" s="281"/>
      <c r="F42" s="282"/>
      <c r="G42" s="282"/>
      <c r="H42" s="266"/>
      <c r="I42" s="241"/>
      <c r="J42" s="241"/>
      <c r="K42" s="277"/>
      <c r="L42" s="277"/>
      <c r="M42" s="277"/>
      <c r="N42" s="268"/>
      <c r="O42" s="241"/>
    </row>
    <row r="43" spans="2:15" ht="13.5" thickBot="1" x14ac:dyDescent="0.25">
      <c r="C43" s="283" t="s">
        <v>544</v>
      </c>
      <c r="D43" s="283"/>
      <c r="E43" s="283"/>
      <c r="F43" s="284"/>
      <c r="G43" s="284"/>
      <c r="H43" s="266"/>
      <c r="I43" s="241"/>
      <c r="J43" s="241"/>
      <c r="K43" s="277"/>
      <c r="L43" s="277"/>
      <c r="M43" s="277"/>
      <c r="N43" s="268"/>
      <c r="O43" s="241"/>
    </row>
    <row r="44" spans="2:15" x14ac:dyDescent="0.2">
      <c r="C44" s="255"/>
      <c r="D44" s="274"/>
      <c r="E44" s="275"/>
      <c r="F44" s="276"/>
      <c r="G44" s="276"/>
      <c r="H44" s="266"/>
      <c r="I44" s="241"/>
      <c r="J44" s="241"/>
      <c r="K44" s="277"/>
      <c r="L44" s="277"/>
      <c r="M44" s="277"/>
      <c r="N44" s="268"/>
      <c r="O44" s="241"/>
    </row>
    <row r="45" spans="2:15" x14ac:dyDescent="0.2">
      <c r="C45" s="263"/>
      <c r="D45" s="274"/>
      <c r="E45" s="275"/>
      <c r="F45" s="276"/>
      <c r="G45" s="276"/>
      <c r="H45" s="266"/>
      <c r="I45" s="241"/>
      <c r="J45" s="241"/>
      <c r="K45" s="277"/>
      <c r="L45" s="277"/>
      <c r="M45" s="277"/>
      <c r="N45" s="268"/>
      <c r="O45" s="241"/>
    </row>
    <row r="46" spans="2:15" ht="15.75" x14ac:dyDescent="0.25">
      <c r="B46" s="231" t="s">
        <v>5</v>
      </c>
      <c r="C46" s="285" t="s">
        <v>545</v>
      </c>
      <c r="D46" s="286"/>
      <c r="E46" s="287"/>
      <c r="F46" s="272"/>
      <c r="G46" s="272"/>
      <c r="H46" s="266"/>
      <c r="I46" s="241"/>
      <c r="J46" s="241"/>
      <c r="K46" s="277"/>
      <c r="L46" s="277"/>
      <c r="M46" s="277"/>
      <c r="N46" s="268"/>
      <c r="O46" s="241"/>
    </row>
    <row r="47" spans="2:15" x14ac:dyDescent="0.2">
      <c r="B47" s="254" t="s">
        <v>97</v>
      </c>
      <c r="C47" s="255" t="s">
        <v>546</v>
      </c>
      <c r="D47" s="274">
        <v>335</v>
      </c>
      <c r="E47" s="275" t="s">
        <v>547</v>
      </c>
      <c r="F47" s="276"/>
      <c r="G47" s="276"/>
      <c r="H47" s="266"/>
      <c r="I47" s="241"/>
      <c r="J47" s="241"/>
      <c r="K47" s="277"/>
      <c r="L47" s="277"/>
      <c r="M47" s="277"/>
      <c r="N47" s="268"/>
      <c r="O47" s="241"/>
    </row>
    <row r="48" spans="2:15" x14ac:dyDescent="0.2">
      <c r="B48" s="254" t="s">
        <v>99</v>
      </c>
      <c r="C48" s="255" t="s">
        <v>548</v>
      </c>
      <c r="D48" s="274">
        <v>6</v>
      </c>
      <c r="E48" s="275" t="s">
        <v>547</v>
      </c>
      <c r="G48" s="276"/>
      <c r="H48" s="266"/>
      <c r="I48" s="241"/>
      <c r="J48" s="241"/>
      <c r="K48" s="277"/>
      <c r="L48" s="277"/>
      <c r="M48" s="277"/>
      <c r="N48" s="268"/>
      <c r="O48" s="241"/>
    </row>
    <row r="49" spans="2:15" x14ac:dyDescent="0.2">
      <c r="C49" s="279"/>
      <c r="D49" s="280"/>
      <c r="E49" s="281"/>
      <c r="F49" s="288"/>
      <c r="G49" s="282"/>
      <c r="H49" s="266"/>
      <c r="I49" s="241"/>
      <c r="J49" s="241"/>
      <c r="K49" s="277"/>
      <c r="L49" s="277"/>
      <c r="M49" s="277"/>
      <c r="N49" s="268"/>
      <c r="O49" s="241"/>
    </row>
    <row r="50" spans="2:15" ht="13.5" thickBot="1" x14ac:dyDescent="0.25">
      <c r="C50" s="283" t="s">
        <v>549</v>
      </c>
      <c r="D50" s="283"/>
      <c r="E50" s="283"/>
      <c r="F50" s="262"/>
      <c r="G50" s="262"/>
      <c r="H50" s="266"/>
      <c r="I50" s="241"/>
      <c r="J50" s="241"/>
      <c r="K50" s="277"/>
      <c r="L50" s="277"/>
      <c r="M50" s="277"/>
      <c r="N50" s="268"/>
      <c r="O50" s="241"/>
    </row>
    <row r="51" spans="2:15" x14ac:dyDescent="0.2">
      <c r="C51" s="255"/>
      <c r="D51" s="274"/>
      <c r="E51" s="275"/>
      <c r="H51" s="266"/>
      <c r="I51" s="241"/>
      <c r="J51" s="241"/>
      <c r="K51" s="277"/>
      <c r="L51" s="277"/>
      <c r="M51" s="277"/>
      <c r="N51" s="268"/>
      <c r="O51" s="241"/>
    </row>
    <row r="52" spans="2:15" x14ac:dyDescent="0.2">
      <c r="C52" s="255"/>
      <c r="D52" s="274"/>
      <c r="E52" s="275"/>
      <c r="H52" s="266"/>
      <c r="I52" s="241"/>
      <c r="J52" s="241"/>
      <c r="K52" s="277"/>
      <c r="L52" s="277"/>
      <c r="M52" s="277"/>
      <c r="N52" s="268"/>
      <c r="O52" s="241"/>
    </row>
    <row r="53" spans="2:15" ht="15.75" x14ac:dyDescent="0.25">
      <c r="B53" s="231" t="s">
        <v>6</v>
      </c>
      <c r="C53" s="269" t="s">
        <v>550</v>
      </c>
      <c r="D53" s="289"/>
      <c r="E53" s="290"/>
      <c r="F53" s="272"/>
      <c r="G53" s="272"/>
      <c r="H53" s="266"/>
      <c r="I53" s="241"/>
      <c r="J53" s="241"/>
      <c r="K53" s="277"/>
      <c r="L53" s="277"/>
      <c r="M53" s="277"/>
      <c r="N53" s="268"/>
      <c r="O53" s="241"/>
    </row>
    <row r="54" spans="2:15" x14ac:dyDescent="0.2">
      <c r="C54" s="255"/>
      <c r="D54" s="274"/>
      <c r="E54" s="275"/>
      <c r="H54" s="266"/>
      <c r="I54" s="241"/>
      <c r="J54" s="241"/>
      <c r="K54" s="277"/>
      <c r="L54" s="277"/>
      <c r="M54" s="277"/>
      <c r="N54" s="268"/>
      <c r="O54" s="241"/>
    </row>
    <row r="55" spans="2:15" ht="25.5" x14ac:dyDescent="0.2">
      <c r="B55" s="254" t="s">
        <v>257</v>
      </c>
      <c r="C55" s="255" t="s">
        <v>551</v>
      </c>
      <c r="D55" s="274">
        <v>335</v>
      </c>
      <c r="E55" s="275" t="s">
        <v>547</v>
      </c>
      <c r="H55" s="266"/>
      <c r="I55" s="241"/>
      <c r="J55" s="241"/>
      <c r="K55" s="277"/>
      <c r="L55" s="277"/>
      <c r="M55" s="277"/>
      <c r="N55" s="268"/>
      <c r="O55" s="241"/>
    </row>
    <row r="56" spans="2:15" x14ac:dyDescent="0.2">
      <c r="B56" s="254" t="s">
        <v>258</v>
      </c>
      <c r="C56" s="255" t="s">
        <v>552</v>
      </c>
      <c r="D56" s="274">
        <v>6</v>
      </c>
      <c r="E56" s="275" t="s">
        <v>532</v>
      </c>
      <c r="H56" s="266"/>
      <c r="I56" s="241"/>
      <c r="J56" s="241"/>
      <c r="K56" s="277"/>
      <c r="L56" s="277"/>
      <c r="M56" s="277"/>
      <c r="N56" s="268"/>
      <c r="O56" s="241"/>
    </row>
    <row r="57" spans="2:15" x14ac:dyDescent="0.2">
      <c r="B57" s="254" t="s">
        <v>553</v>
      </c>
      <c r="C57" s="255" t="s">
        <v>554</v>
      </c>
      <c r="D57" s="274">
        <v>335</v>
      </c>
      <c r="E57" s="275" t="s">
        <v>547</v>
      </c>
      <c r="H57" s="266"/>
      <c r="I57" s="241"/>
      <c r="J57" s="241"/>
      <c r="K57" s="277"/>
      <c r="L57" s="277"/>
      <c r="M57" s="277"/>
      <c r="N57" s="268"/>
      <c r="O57" s="241"/>
    </row>
    <row r="58" spans="2:15" ht="25.5" x14ac:dyDescent="0.2">
      <c r="B58" s="273" t="s">
        <v>555</v>
      </c>
      <c r="C58" s="255" t="s">
        <v>556</v>
      </c>
      <c r="D58" s="274">
        <v>1</v>
      </c>
      <c r="E58" s="275" t="s">
        <v>532</v>
      </c>
      <c r="H58" s="266"/>
      <c r="I58" s="241"/>
      <c r="J58" s="241"/>
      <c r="K58" s="277"/>
      <c r="L58" s="277"/>
      <c r="M58" s="277"/>
      <c r="N58" s="268"/>
      <c r="O58" s="241"/>
    </row>
    <row r="59" spans="2:15" ht="25.5" x14ac:dyDescent="0.2">
      <c r="B59" s="254" t="s">
        <v>557</v>
      </c>
      <c r="C59" s="255" t="s">
        <v>558</v>
      </c>
      <c r="D59" s="274">
        <v>1</v>
      </c>
      <c r="E59" s="275" t="s">
        <v>532</v>
      </c>
      <c r="H59" s="266"/>
      <c r="I59" s="241"/>
      <c r="J59" s="241"/>
      <c r="K59" s="277"/>
      <c r="L59" s="277"/>
      <c r="M59" s="277"/>
      <c r="N59" s="268"/>
      <c r="O59" s="241"/>
    </row>
    <row r="60" spans="2:15" x14ac:dyDescent="0.2">
      <c r="B60" s="254" t="s">
        <v>559</v>
      </c>
      <c r="C60" s="255" t="s">
        <v>560</v>
      </c>
      <c r="D60" s="274">
        <v>1</v>
      </c>
      <c r="E60" s="275" t="s">
        <v>86</v>
      </c>
      <c r="H60" s="266"/>
      <c r="I60" s="241"/>
      <c r="J60" s="241"/>
      <c r="K60" s="277"/>
      <c r="L60" s="277"/>
      <c r="M60" s="277"/>
      <c r="N60" s="268"/>
      <c r="O60" s="241"/>
    </row>
    <row r="61" spans="2:15" x14ac:dyDescent="0.2">
      <c r="C61" s="279"/>
      <c r="D61" s="280"/>
      <c r="E61" s="281"/>
      <c r="F61" s="288"/>
      <c r="G61" s="288"/>
      <c r="H61" s="266"/>
      <c r="I61" s="241"/>
      <c r="J61" s="241"/>
      <c r="K61" s="277"/>
      <c r="L61" s="277"/>
      <c r="M61" s="277"/>
      <c r="N61" s="268"/>
      <c r="O61" s="241"/>
    </row>
    <row r="62" spans="2:15" ht="13.5" thickBot="1" x14ac:dyDescent="0.25">
      <c r="C62" s="283" t="s">
        <v>561</v>
      </c>
      <c r="D62" s="283"/>
      <c r="E62" s="283"/>
      <c r="F62" s="262"/>
      <c r="G62" s="262"/>
      <c r="H62" s="291"/>
      <c r="I62" s="241"/>
      <c r="J62" s="241"/>
      <c r="K62" s="267"/>
      <c r="L62" s="268"/>
      <c r="M62" s="268"/>
      <c r="N62" s="268"/>
      <c r="O62" s="241"/>
    </row>
    <row r="63" spans="2:15" x14ac:dyDescent="0.2">
      <c r="C63" s="255"/>
      <c r="D63" s="274"/>
      <c r="E63" s="275"/>
      <c r="H63" s="291"/>
      <c r="I63" s="241"/>
      <c r="J63" s="241"/>
      <c r="K63" s="267"/>
      <c r="L63" s="268"/>
      <c r="M63" s="268"/>
      <c r="N63" s="268"/>
      <c r="O63" s="241"/>
    </row>
    <row r="64" spans="2:15" x14ac:dyDescent="0.2">
      <c r="C64" s="255"/>
      <c r="D64" s="274"/>
      <c r="E64" s="275"/>
      <c r="H64" s="291"/>
      <c r="I64" s="241"/>
      <c r="J64" s="241"/>
      <c r="K64" s="267"/>
      <c r="L64" s="268"/>
      <c r="M64" s="268"/>
      <c r="N64" s="268"/>
      <c r="O64" s="241"/>
    </row>
    <row r="65" spans="2:15" ht="15.75" x14ac:dyDescent="0.25">
      <c r="B65" s="231">
        <v>5</v>
      </c>
      <c r="C65" s="285" t="s">
        <v>562</v>
      </c>
      <c r="D65" s="286"/>
      <c r="E65" s="287"/>
      <c r="F65" s="272"/>
      <c r="G65" s="272"/>
      <c r="H65" s="291"/>
      <c r="I65" s="241"/>
      <c r="J65" s="241"/>
      <c r="K65" s="267"/>
      <c r="L65" s="268"/>
      <c r="M65" s="268"/>
      <c r="N65" s="268"/>
      <c r="O65" s="241"/>
    </row>
    <row r="66" spans="2:15" x14ac:dyDescent="0.2">
      <c r="C66" s="255"/>
      <c r="D66" s="274"/>
      <c r="E66" s="275"/>
      <c r="H66" s="291"/>
      <c r="I66" s="241"/>
      <c r="J66" s="241"/>
      <c r="K66" s="267"/>
      <c r="L66" s="268"/>
      <c r="M66" s="268"/>
      <c r="N66" s="268"/>
      <c r="O66" s="241"/>
    </row>
    <row r="67" spans="2:15" ht="89.25" x14ac:dyDescent="0.2">
      <c r="B67" s="254" t="s">
        <v>103</v>
      </c>
      <c r="C67" s="255" t="s">
        <v>563</v>
      </c>
      <c r="D67" s="274">
        <v>1</v>
      </c>
      <c r="E67" s="275" t="s">
        <v>86</v>
      </c>
      <c r="H67" s="291"/>
      <c r="I67" s="241"/>
      <c r="J67" s="241"/>
      <c r="K67" s="267"/>
      <c r="L67" s="268"/>
      <c r="M67" s="268"/>
      <c r="N67" s="268"/>
      <c r="O67" s="241"/>
    </row>
    <row r="68" spans="2:15" x14ac:dyDescent="0.2">
      <c r="C68" s="255"/>
      <c r="D68" s="274"/>
      <c r="E68" s="275"/>
      <c r="H68" s="291"/>
      <c r="I68" s="241"/>
      <c r="J68" s="241"/>
      <c r="K68" s="267"/>
      <c r="L68" s="268"/>
      <c r="M68" s="268"/>
      <c r="N68" s="268"/>
      <c r="O68" s="241"/>
    </row>
    <row r="69" spans="2:15" ht="25.5" x14ac:dyDescent="0.2">
      <c r="B69" s="254" t="s">
        <v>105</v>
      </c>
      <c r="C69" s="237" t="s">
        <v>76</v>
      </c>
      <c r="D69" s="238">
        <v>16</v>
      </c>
      <c r="E69" s="275" t="s">
        <v>77</v>
      </c>
      <c r="H69" s="291"/>
      <c r="I69" s="241"/>
      <c r="J69" s="241"/>
      <c r="K69" s="267"/>
      <c r="L69" s="268"/>
      <c r="M69" s="268"/>
      <c r="N69" s="268"/>
      <c r="O69" s="241"/>
    </row>
    <row r="70" spans="2:15" x14ac:dyDescent="0.2">
      <c r="C70" s="255"/>
      <c r="D70" s="274"/>
      <c r="E70" s="275"/>
      <c r="H70" s="291"/>
      <c r="I70" s="241"/>
      <c r="J70" s="241"/>
      <c r="K70" s="267"/>
      <c r="L70" s="268"/>
      <c r="M70" s="268"/>
      <c r="N70" s="268"/>
      <c r="O70" s="241"/>
    </row>
    <row r="71" spans="2:15" ht="51" x14ac:dyDescent="0.2">
      <c r="B71" s="236" t="s">
        <v>564</v>
      </c>
      <c r="C71" s="237" t="s">
        <v>81</v>
      </c>
      <c r="D71" s="238">
        <v>10</v>
      </c>
      <c r="E71" s="239" t="s">
        <v>74</v>
      </c>
      <c r="H71" s="291"/>
      <c r="I71" s="241"/>
      <c r="J71" s="241"/>
      <c r="K71" s="267"/>
      <c r="L71" s="268"/>
      <c r="M71" s="268"/>
      <c r="N71" s="268"/>
      <c r="O71" s="241"/>
    </row>
    <row r="72" spans="2:15" x14ac:dyDescent="0.2">
      <c r="C72" s="255"/>
      <c r="D72" s="274"/>
      <c r="E72" s="275"/>
      <c r="H72" s="291"/>
      <c r="I72" s="241"/>
      <c r="J72" s="241"/>
      <c r="K72" s="267"/>
      <c r="L72" s="268"/>
      <c r="M72" s="268"/>
      <c r="N72" s="268"/>
      <c r="O72" s="241"/>
    </row>
    <row r="73" spans="2:15" ht="38.25" x14ac:dyDescent="0.2">
      <c r="B73" s="254" t="s">
        <v>565</v>
      </c>
      <c r="C73" s="237" t="s">
        <v>566</v>
      </c>
      <c r="D73" s="274">
        <v>36</v>
      </c>
      <c r="E73" s="275" t="s">
        <v>94</v>
      </c>
      <c r="H73" s="291"/>
      <c r="I73" s="241"/>
      <c r="J73" s="241"/>
      <c r="K73" s="267"/>
      <c r="L73" s="268"/>
      <c r="M73" s="268"/>
      <c r="N73" s="268"/>
      <c r="O73" s="241"/>
    </row>
    <row r="74" spans="2:15" x14ac:dyDescent="0.2">
      <c r="C74" s="255"/>
      <c r="D74" s="274"/>
      <c r="E74" s="275"/>
      <c r="H74" s="291"/>
      <c r="I74" s="241"/>
      <c r="J74" s="241"/>
      <c r="K74" s="267"/>
      <c r="L74" s="268"/>
      <c r="M74" s="268"/>
      <c r="N74" s="268"/>
      <c r="O74" s="241"/>
    </row>
    <row r="75" spans="2:15" ht="51" x14ac:dyDescent="0.2">
      <c r="B75" s="254" t="s">
        <v>567</v>
      </c>
      <c r="C75" s="237" t="s">
        <v>568</v>
      </c>
      <c r="D75" s="274">
        <v>119</v>
      </c>
      <c r="E75" s="275" t="s">
        <v>94</v>
      </c>
      <c r="H75" s="291"/>
      <c r="I75" s="241"/>
      <c r="J75" s="241"/>
      <c r="K75" s="267"/>
      <c r="L75" s="268"/>
      <c r="M75" s="268"/>
      <c r="N75" s="268"/>
      <c r="O75" s="241"/>
    </row>
    <row r="76" spans="2:15" x14ac:dyDescent="0.2">
      <c r="C76" s="237"/>
      <c r="D76" s="274"/>
      <c r="E76" s="275"/>
      <c r="H76" s="291"/>
      <c r="I76" s="241"/>
      <c r="J76" s="241"/>
      <c r="K76" s="267"/>
      <c r="L76" s="268"/>
      <c r="M76" s="268"/>
      <c r="N76" s="268"/>
      <c r="O76" s="241"/>
    </row>
    <row r="77" spans="2:15" ht="38.25" x14ac:dyDescent="0.2">
      <c r="B77" s="254" t="s">
        <v>569</v>
      </c>
      <c r="C77" s="237" t="s">
        <v>111</v>
      </c>
      <c r="D77" s="238">
        <v>132</v>
      </c>
      <c r="E77" s="239" t="s">
        <v>74</v>
      </c>
      <c r="H77" s="291"/>
      <c r="I77" s="241"/>
      <c r="J77" s="241"/>
      <c r="K77" s="267"/>
      <c r="L77" s="268"/>
      <c r="M77" s="268"/>
      <c r="N77" s="268"/>
      <c r="O77" s="241"/>
    </row>
    <row r="78" spans="2:15" x14ac:dyDescent="0.2">
      <c r="C78" s="237"/>
      <c r="D78" s="274"/>
      <c r="E78" s="275"/>
      <c r="H78" s="291"/>
      <c r="I78" s="241"/>
      <c r="J78" s="241"/>
      <c r="K78" s="267"/>
      <c r="L78" s="268"/>
      <c r="M78" s="268"/>
      <c r="N78" s="268"/>
      <c r="O78" s="241"/>
    </row>
    <row r="79" spans="2:15" ht="70.5" customHeight="1" x14ac:dyDescent="0.2">
      <c r="B79" s="254" t="s">
        <v>570</v>
      </c>
      <c r="C79" s="237" t="s">
        <v>113</v>
      </c>
      <c r="D79" s="274">
        <f>119-30</f>
        <v>89</v>
      </c>
      <c r="E79" s="275" t="s">
        <v>94</v>
      </c>
      <c r="H79" s="291"/>
      <c r="I79" s="241"/>
      <c r="J79" s="241"/>
      <c r="K79" s="267"/>
      <c r="L79" s="268"/>
      <c r="M79" s="268"/>
      <c r="N79" s="268"/>
      <c r="O79" s="241"/>
    </row>
    <row r="80" spans="2:15" ht="14.25" customHeight="1" x14ac:dyDescent="0.2">
      <c r="C80" s="237"/>
      <c r="D80" s="274"/>
      <c r="E80" s="275"/>
      <c r="H80" s="291"/>
      <c r="I80" s="241"/>
      <c r="J80" s="241"/>
      <c r="K80" s="267"/>
      <c r="L80" s="268"/>
      <c r="M80" s="268"/>
      <c r="N80" s="268"/>
      <c r="O80" s="241"/>
    </row>
    <row r="81" spans="2:15" ht="39.75" customHeight="1" x14ac:dyDescent="0.2">
      <c r="B81" s="254" t="s">
        <v>571</v>
      </c>
      <c r="C81" s="237" t="s">
        <v>101</v>
      </c>
      <c r="D81" s="238">
        <v>4</v>
      </c>
      <c r="E81" s="239" t="s">
        <v>94</v>
      </c>
      <c r="H81" s="291"/>
      <c r="I81" s="241"/>
      <c r="J81" s="241"/>
      <c r="K81" s="267"/>
      <c r="L81" s="268"/>
      <c r="M81" s="268"/>
      <c r="N81" s="268"/>
      <c r="O81" s="241"/>
    </row>
    <row r="82" spans="2:15" ht="17.25" customHeight="1" x14ac:dyDescent="0.2">
      <c r="C82" s="237"/>
      <c r="D82" s="274"/>
      <c r="E82" s="275"/>
      <c r="H82" s="291"/>
      <c r="I82" s="241"/>
      <c r="J82" s="241"/>
      <c r="K82" s="267"/>
      <c r="L82" s="268"/>
      <c r="M82" s="268"/>
      <c r="N82" s="268"/>
      <c r="O82" s="241"/>
    </row>
    <row r="83" spans="2:15" ht="66.75" customHeight="1" x14ac:dyDescent="0.2">
      <c r="B83" s="254" t="s">
        <v>572</v>
      </c>
      <c r="C83" s="237" t="s">
        <v>573</v>
      </c>
      <c r="D83" s="238">
        <f>330*0.1+2</f>
        <v>35</v>
      </c>
      <c r="E83" s="239" t="s">
        <v>94</v>
      </c>
      <c r="H83" s="291"/>
      <c r="I83" s="241"/>
      <c r="J83" s="241"/>
      <c r="K83" s="267"/>
      <c r="L83" s="268"/>
      <c r="M83" s="268"/>
      <c r="N83" s="268"/>
      <c r="O83" s="241"/>
    </row>
    <row r="84" spans="2:15" ht="17.25" customHeight="1" x14ac:dyDescent="0.2">
      <c r="C84" s="237"/>
      <c r="D84" s="274"/>
      <c r="E84" s="275"/>
      <c r="H84" s="291"/>
      <c r="I84" s="241"/>
      <c r="J84" s="241"/>
      <c r="K84" s="267"/>
      <c r="L84" s="268"/>
      <c r="M84" s="268"/>
      <c r="N84" s="268"/>
      <c r="O84" s="241"/>
    </row>
    <row r="85" spans="2:15" ht="42" customHeight="1" x14ac:dyDescent="0.2">
      <c r="B85" s="254" t="s">
        <v>574</v>
      </c>
      <c r="C85" s="252" t="s">
        <v>115</v>
      </c>
      <c r="D85" s="274">
        <v>33.5</v>
      </c>
      <c r="E85" s="275" t="s">
        <v>94</v>
      </c>
      <c r="H85" s="291"/>
      <c r="I85" s="241"/>
      <c r="J85" s="241"/>
      <c r="K85" s="267"/>
      <c r="L85" s="268"/>
      <c r="M85" s="268"/>
      <c r="N85" s="268"/>
      <c r="O85" s="241"/>
    </row>
    <row r="86" spans="2:15" ht="15.75" customHeight="1" x14ac:dyDescent="0.2">
      <c r="C86" s="252"/>
      <c r="D86" s="274"/>
      <c r="E86" s="275"/>
      <c r="H86" s="291"/>
      <c r="I86" s="241"/>
      <c r="J86" s="241"/>
      <c r="K86" s="267"/>
      <c r="L86" s="268"/>
      <c r="M86" s="268"/>
      <c r="N86" s="268"/>
      <c r="O86" s="241"/>
    </row>
    <row r="87" spans="2:15" ht="51" x14ac:dyDescent="0.2">
      <c r="B87" s="254" t="s">
        <v>575</v>
      </c>
      <c r="C87" s="252" t="s">
        <v>729</v>
      </c>
      <c r="D87" s="274">
        <v>60</v>
      </c>
      <c r="E87" s="275" t="s">
        <v>77</v>
      </c>
      <c r="H87" s="291"/>
      <c r="I87" s="241"/>
      <c r="J87" s="241"/>
      <c r="K87" s="267"/>
      <c r="L87" s="268"/>
      <c r="M87" s="268"/>
      <c r="N87" s="268"/>
      <c r="O87" s="241"/>
    </row>
    <row r="88" spans="2:15" x14ac:dyDescent="0.2">
      <c r="C88" s="252"/>
      <c r="D88" s="274"/>
      <c r="E88" s="275"/>
      <c r="H88" s="291"/>
      <c r="I88" s="241"/>
      <c r="J88" s="241"/>
      <c r="K88" s="267"/>
      <c r="L88" s="268"/>
      <c r="M88" s="268"/>
      <c r="N88" s="268"/>
      <c r="O88" s="241"/>
    </row>
    <row r="89" spans="2:15" ht="38.25" x14ac:dyDescent="0.2">
      <c r="B89" s="254" t="s">
        <v>576</v>
      </c>
      <c r="C89" s="252" t="s">
        <v>577</v>
      </c>
      <c r="D89" s="238">
        <v>36</v>
      </c>
      <c r="E89" s="275" t="s">
        <v>94</v>
      </c>
      <c r="H89" s="291"/>
      <c r="I89" s="241"/>
      <c r="J89" s="241"/>
      <c r="K89" s="267"/>
      <c r="L89" s="268"/>
      <c r="M89" s="268"/>
      <c r="N89" s="268"/>
      <c r="O89" s="241"/>
    </row>
    <row r="90" spans="2:15" x14ac:dyDescent="0.2">
      <c r="C90" s="243"/>
      <c r="D90" s="244"/>
      <c r="E90" s="275"/>
      <c r="H90" s="291"/>
      <c r="I90" s="241"/>
      <c r="J90" s="241"/>
      <c r="K90" s="267"/>
      <c r="L90" s="268"/>
      <c r="M90" s="268"/>
      <c r="N90" s="268"/>
      <c r="O90" s="241"/>
    </row>
    <row r="91" spans="2:15" ht="38.25" x14ac:dyDescent="0.2">
      <c r="B91" s="254" t="s">
        <v>578</v>
      </c>
      <c r="C91" s="252" t="s">
        <v>131</v>
      </c>
      <c r="D91" s="238">
        <v>190</v>
      </c>
      <c r="E91" s="275" t="s">
        <v>74</v>
      </c>
      <c r="H91" s="291"/>
      <c r="I91" s="241"/>
      <c r="J91" s="241"/>
      <c r="K91" s="267"/>
      <c r="L91" s="268"/>
      <c r="M91" s="268"/>
      <c r="N91" s="268"/>
      <c r="O91" s="241"/>
    </row>
    <row r="92" spans="2:15" x14ac:dyDescent="0.2">
      <c r="C92" s="252"/>
      <c r="D92" s="274"/>
      <c r="E92" s="275"/>
      <c r="H92" s="291"/>
      <c r="I92" s="241"/>
      <c r="J92" s="241"/>
      <c r="K92" s="267"/>
      <c r="L92" s="268"/>
      <c r="M92" s="268"/>
      <c r="N92" s="268"/>
      <c r="O92" s="241"/>
    </row>
    <row r="93" spans="2:15" ht="114.75" x14ac:dyDescent="0.2">
      <c r="B93" s="254" t="s">
        <v>579</v>
      </c>
      <c r="C93" s="237" t="s">
        <v>580</v>
      </c>
      <c r="D93" s="238">
        <v>30</v>
      </c>
      <c r="E93" s="239" t="s">
        <v>547</v>
      </c>
      <c r="H93" s="291"/>
      <c r="I93" s="241"/>
      <c r="J93" s="241"/>
      <c r="K93" s="267"/>
      <c r="L93" s="268"/>
      <c r="M93" s="268"/>
      <c r="N93" s="268"/>
      <c r="O93" s="241"/>
    </row>
    <row r="94" spans="2:15" x14ac:dyDescent="0.2">
      <c r="C94" s="237"/>
      <c r="E94" s="239"/>
      <c r="H94" s="291"/>
      <c r="I94" s="241"/>
      <c r="J94" s="241"/>
      <c r="K94" s="267"/>
      <c r="L94" s="268"/>
      <c r="M94" s="268"/>
      <c r="N94" s="268"/>
      <c r="O94" s="241"/>
    </row>
    <row r="95" spans="2:15" x14ac:dyDescent="0.2">
      <c r="B95" s="254" t="s">
        <v>581</v>
      </c>
      <c r="C95" s="292" t="s">
        <v>88</v>
      </c>
      <c r="D95" s="293">
        <v>0.1</v>
      </c>
      <c r="E95" s="294" t="s">
        <v>89</v>
      </c>
      <c r="F95" s="295"/>
      <c r="G95" s="295"/>
      <c r="H95" s="291"/>
      <c r="I95" s="241"/>
      <c r="J95" s="241"/>
      <c r="K95" s="267"/>
      <c r="L95" s="268"/>
      <c r="M95" s="268"/>
      <c r="N95" s="268"/>
      <c r="O95" s="241"/>
    </row>
    <row r="96" spans="2:15" x14ac:dyDescent="0.2">
      <c r="C96" s="255"/>
      <c r="D96" s="274"/>
      <c r="E96" s="275"/>
      <c r="H96" s="291"/>
      <c r="I96" s="241"/>
      <c r="J96" s="241"/>
      <c r="K96" s="267"/>
      <c r="L96" s="268"/>
      <c r="M96" s="268"/>
      <c r="N96" s="268"/>
      <c r="O96" s="241"/>
    </row>
    <row r="97" spans="2:15" ht="13.5" thickBot="1" x14ac:dyDescent="0.25">
      <c r="C97" s="283" t="s">
        <v>582</v>
      </c>
      <c r="D97" s="283"/>
      <c r="E97" s="283"/>
      <c r="F97" s="262"/>
      <c r="G97" s="262"/>
      <c r="H97" s="291"/>
      <c r="I97" s="241"/>
      <c r="J97" s="241"/>
      <c r="K97" s="267"/>
      <c r="L97" s="268"/>
      <c r="M97" s="268"/>
      <c r="N97" s="268"/>
      <c r="O97" s="241"/>
    </row>
    <row r="98" spans="2:15" x14ac:dyDescent="0.2">
      <c r="C98" s="296"/>
      <c r="D98" s="296"/>
      <c r="E98" s="296"/>
      <c r="F98" s="297"/>
      <c r="G98" s="297"/>
      <c r="H98" s="291"/>
      <c r="I98" s="241"/>
      <c r="J98" s="241"/>
      <c r="K98" s="267"/>
      <c r="L98" s="268"/>
      <c r="M98" s="268"/>
      <c r="N98" s="268"/>
      <c r="O98" s="241"/>
    </row>
    <row r="99" spans="2:15" x14ac:dyDescent="0.2">
      <c r="C99" s="296"/>
      <c r="D99" s="296"/>
      <c r="E99" s="296"/>
      <c r="F99" s="297"/>
      <c r="G99" s="297"/>
      <c r="H99" s="291"/>
      <c r="I99" s="241"/>
      <c r="J99" s="241"/>
      <c r="K99" s="267"/>
      <c r="L99" s="268"/>
      <c r="M99" s="268"/>
      <c r="N99" s="268"/>
      <c r="O99" s="241"/>
    </row>
    <row r="100" spans="2:15" x14ac:dyDescent="0.2">
      <c r="C100" s="296"/>
      <c r="D100" s="296"/>
      <c r="E100" s="296"/>
      <c r="F100" s="297"/>
      <c r="G100" s="297"/>
      <c r="H100" s="291"/>
      <c r="I100" s="241"/>
      <c r="J100" s="241"/>
      <c r="K100" s="267"/>
      <c r="L100" s="268"/>
      <c r="M100" s="268"/>
      <c r="N100" s="268"/>
      <c r="O100" s="241"/>
    </row>
    <row r="101" spans="2:15" x14ac:dyDescent="0.2">
      <c r="C101" s="296"/>
      <c r="D101" s="296"/>
      <c r="E101" s="296"/>
      <c r="F101" s="297"/>
      <c r="G101" s="297"/>
      <c r="H101" s="291"/>
      <c r="I101" s="241"/>
      <c r="J101" s="241"/>
      <c r="K101" s="267"/>
      <c r="L101" s="268"/>
      <c r="M101" s="268"/>
      <c r="N101" s="268"/>
      <c r="O101" s="241"/>
    </row>
    <row r="102" spans="2:15" s="230" customFormat="1" x14ac:dyDescent="0.2">
      <c r="B102" s="254"/>
      <c r="C102" s="255"/>
      <c r="D102" s="274"/>
      <c r="E102" s="275"/>
      <c r="F102" s="298"/>
      <c r="G102" s="298"/>
      <c r="H102" s="299"/>
      <c r="I102" s="300"/>
      <c r="J102" s="300"/>
      <c r="K102" s="301"/>
      <c r="L102" s="302"/>
      <c r="M102" s="302"/>
      <c r="N102" s="302"/>
      <c r="O102" s="300"/>
    </row>
    <row r="103" spans="2:15" ht="15.75" x14ac:dyDescent="0.25">
      <c r="B103" s="269" t="s">
        <v>728</v>
      </c>
      <c r="C103" s="303"/>
      <c r="D103" s="289"/>
      <c r="E103" s="290"/>
      <c r="F103" s="304"/>
      <c r="G103" s="305"/>
      <c r="H103" s="291"/>
      <c r="I103" s="241"/>
      <c r="J103" s="241"/>
      <c r="K103" s="267"/>
      <c r="L103" s="268"/>
      <c r="M103" s="268"/>
      <c r="N103" s="268"/>
      <c r="O103" s="241"/>
    </row>
    <row r="104" spans="2:15" x14ac:dyDescent="0.2">
      <c r="C104" s="255"/>
      <c r="D104" s="274"/>
      <c r="E104" s="275"/>
      <c r="F104" s="298"/>
      <c r="G104" s="298"/>
      <c r="H104" s="291"/>
      <c r="I104" s="241"/>
      <c r="J104" s="241"/>
      <c r="K104" s="241"/>
      <c r="L104" s="241"/>
      <c r="M104" s="241"/>
      <c r="N104" s="268"/>
      <c r="O104" s="241"/>
    </row>
    <row r="105" spans="2:15" x14ac:dyDescent="0.2">
      <c r="C105" s="255"/>
      <c r="D105" s="274"/>
      <c r="E105" s="275"/>
      <c r="F105" s="298"/>
      <c r="G105" s="298"/>
      <c r="H105" s="291"/>
      <c r="I105" s="241"/>
      <c r="J105" s="241"/>
      <c r="K105" s="241"/>
      <c r="L105" s="241"/>
      <c r="M105" s="241"/>
      <c r="N105" s="268"/>
      <c r="O105" s="241"/>
    </row>
    <row r="106" spans="2:15" x14ac:dyDescent="0.2">
      <c r="C106" s="255"/>
      <c r="D106" s="274"/>
      <c r="E106" s="275"/>
      <c r="F106" s="298"/>
      <c r="G106" s="298"/>
      <c r="H106" s="291"/>
      <c r="I106" s="241"/>
      <c r="J106" s="241"/>
      <c r="K106" s="241"/>
      <c r="L106" s="241"/>
      <c r="M106" s="241"/>
      <c r="N106" s="268"/>
      <c r="O106" s="241"/>
    </row>
    <row r="107" spans="2:15" x14ac:dyDescent="0.2">
      <c r="B107" s="306" t="s">
        <v>3</v>
      </c>
      <c r="C107" s="307" t="s">
        <v>583</v>
      </c>
      <c r="D107" s="308"/>
      <c r="E107" s="309"/>
      <c r="F107" s="310"/>
      <c r="G107" s="310"/>
      <c r="H107" s="291"/>
      <c r="I107" s="241"/>
      <c r="J107" s="241"/>
      <c r="K107" s="241"/>
      <c r="L107" s="241"/>
      <c r="M107" s="241"/>
      <c r="N107" s="268"/>
      <c r="O107" s="241"/>
    </row>
    <row r="108" spans="2:15" x14ac:dyDescent="0.2">
      <c r="C108" s="255"/>
      <c r="D108" s="274"/>
      <c r="E108" s="275"/>
      <c r="F108" s="298"/>
      <c r="G108" s="298"/>
      <c r="H108" s="291"/>
      <c r="I108" s="241"/>
      <c r="J108" s="241"/>
      <c r="K108" s="241"/>
      <c r="L108" s="241"/>
      <c r="M108" s="241"/>
      <c r="N108" s="268"/>
      <c r="O108" s="241"/>
    </row>
    <row r="109" spans="2:15" x14ac:dyDescent="0.2">
      <c r="B109" s="306" t="s">
        <v>4</v>
      </c>
      <c r="C109" s="307" t="s">
        <v>584</v>
      </c>
      <c r="D109" s="308"/>
      <c r="E109" s="309"/>
      <c r="F109" s="310"/>
      <c r="G109" s="310"/>
      <c r="H109" s="291"/>
      <c r="I109" s="241"/>
      <c r="J109" s="241"/>
      <c r="K109" s="241"/>
      <c r="L109" s="241"/>
      <c r="M109" s="241"/>
      <c r="N109" s="268"/>
      <c r="O109" s="241"/>
    </row>
    <row r="110" spans="2:15" x14ac:dyDescent="0.2">
      <c r="C110" s="255"/>
      <c r="D110" s="274"/>
      <c r="E110" s="275"/>
      <c r="F110" s="298"/>
      <c r="G110" s="298"/>
      <c r="H110" s="291"/>
      <c r="I110" s="241"/>
      <c r="J110" s="241"/>
      <c r="K110" s="241"/>
      <c r="L110" s="241"/>
      <c r="M110" s="241"/>
      <c r="N110" s="268"/>
      <c r="O110" s="241"/>
    </row>
    <row r="111" spans="2:15" x14ac:dyDescent="0.2">
      <c r="B111" s="306" t="s">
        <v>5</v>
      </c>
      <c r="C111" s="307" t="s">
        <v>545</v>
      </c>
      <c r="D111" s="308"/>
      <c r="E111" s="309"/>
      <c r="F111" s="310"/>
      <c r="G111" s="310"/>
      <c r="H111" s="291"/>
      <c r="I111" s="241"/>
      <c r="J111" s="241"/>
      <c r="K111" s="241"/>
      <c r="L111" s="241"/>
      <c r="M111" s="241"/>
      <c r="N111" s="268"/>
      <c r="O111" s="241"/>
    </row>
    <row r="112" spans="2:15" x14ac:dyDescent="0.2">
      <c r="C112" s="255"/>
      <c r="D112" s="274"/>
      <c r="E112" s="275"/>
      <c r="F112" s="298"/>
      <c r="G112" s="298"/>
      <c r="H112" s="291"/>
      <c r="I112" s="241"/>
      <c r="J112" s="241"/>
      <c r="K112" s="241"/>
      <c r="L112" s="241"/>
      <c r="M112" s="241"/>
      <c r="N112" s="268"/>
      <c r="O112" s="241"/>
    </row>
    <row r="113" spans="2:15" x14ac:dyDescent="0.2">
      <c r="B113" s="306" t="s">
        <v>6</v>
      </c>
      <c r="C113" s="311" t="s">
        <v>585</v>
      </c>
      <c r="D113" s="312"/>
      <c r="E113" s="313"/>
      <c r="F113" s="310"/>
      <c r="G113" s="310"/>
      <c r="H113" s="291"/>
      <c r="I113" s="241"/>
      <c r="J113" s="241"/>
      <c r="K113" s="241"/>
      <c r="L113" s="241"/>
      <c r="M113" s="241"/>
      <c r="N113" s="268"/>
      <c r="O113" s="241"/>
    </row>
    <row r="114" spans="2:15" x14ac:dyDescent="0.2">
      <c r="C114" s="255"/>
      <c r="D114" s="274"/>
      <c r="E114" s="275"/>
      <c r="F114" s="298"/>
      <c r="G114" s="298"/>
      <c r="H114" s="291"/>
      <c r="I114" s="241"/>
      <c r="J114" s="241"/>
      <c r="K114" s="241"/>
      <c r="L114" s="241"/>
      <c r="M114" s="241"/>
      <c r="N114" s="268"/>
      <c r="O114" s="241"/>
    </row>
    <row r="115" spans="2:15" x14ac:dyDescent="0.2">
      <c r="B115" s="306" t="s">
        <v>7</v>
      </c>
      <c r="C115" s="307" t="s">
        <v>562</v>
      </c>
      <c r="D115" s="308"/>
      <c r="E115" s="309"/>
      <c r="F115" s="310"/>
      <c r="G115" s="310"/>
      <c r="H115" s="291"/>
      <c r="I115" s="241"/>
      <c r="J115" s="241"/>
      <c r="K115" s="241"/>
      <c r="L115" s="241"/>
      <c r="M115" s="241"/>
      <c r="N115" s="268"/>
      <c r="O115" s="241"/>
    </row>
    <row r="116" spans="2:15" x14ac:dyDescent="0.2">
      <c r="C116" s="255"/>
      <c r="D116" s="274"/>
      <c r="E116" s="275"/>
      <c r="F116" s="298"/>
      <c r="G116" s="298"/>
      <c r="H116" s="291"/>
      <c r="I116" s="241"/>
      <c r="J116" s="241"/>
      <c r="K116" s="241"/>
      <c r="L116" s="241"/>
      <c r="M116" s="241"/>
      <c r="N116" s="268"/>
      <c r="O116" s="241"/>
    </row>
    <row r="117" spans="2:15" x14ac:dyDescent="0.2">
      <c r="C117" s="255"/>
      <c r="D117" s="274"/>
      <c r="E117" s="275"/>
      <c r="F117" s="298"/>
      <c r="G117" s="298"/>
      <c r="H117" s="291"/>
      <c r="I117" s="241"/>
      <c r="J117" s="241"/>
      <c r="K117" s="241"/>
      <c r="L117" s="241"/>
      <c r="M117" s="241"/>
      <c r="N117" s="268"/>
      <c r="O117" s="241"/>
    </row>
    <row r="118" spans="2:15" ht="13.5" thickBot="1" x14ac:dyDescent="0.25">
      <c r="C118" s="314" t="s">
        <v>586</v>
      </c>
      <c r="D118" s="315"/>
      <c r="E118" s="316" t="s">
        <v>587</v>
      </c>
      <c r="F118" s="317"/>
      <c r="G118" s="317"/>
      <c r="H118" s="291"/>
      <c r="I118" s="241"/>
      <c r="J118" s="241"/>
      <c r="K118" s="241"/>
      <c r="L118" s="241"/>
      <c r="M118" s="241"/>
      <c r="N118" s="268"/>
      <c r="O118" s="241"/>
    </row>
    <row r="119" spans="2:15" x14ac:dyDescent="0.2">
      <c r="C119" s="255"/>
      <c r="D119" s="274"/>
      <c r="E119" s="275"/>
      <c r="F119" s="298"/>
      <c r="G119" s="298"/>
      <c r="H119" s="291"/>
      <c r="I119" s="241"/>
      <c r="J119" s="241"/>
      <c r="K119" s="241"/>
      <c r="L119" s="241"/>
      <c r="M119" s="241"/>
      <c r="N119" s="268"/>
      <c r="O119" s="241"/>
    </row>
    <row r="120" spans="2:15" x14ac:dyDescent="0.2">
      <c r="C120" s="255"/>
      <c r="D120" s="274"/>
      <c r="E120" s="275"/>
      <c r="F120" s="298"/>
      <c r="G120" s="298"/>
      <c r="H120" s="291"/>
      <c r="I120" s="241"/>
      <c r="J120" s="241"/>
      <c r="K120" s="241"/>
      <c r="L120" s="241"/>
      <c r="M120" s="241"/>
      <c r="N120" s="268"/>
      <c r="O120" s="241"/>
    </row>
    <row r="121" spans="2:15" x14ac:dyDescent="0.2">
      <c r="C121" s="255"/>
      <c r="D121" s="274"/>
      <c r="E121" s="275"/>
      <c r="F121" s="298"/>
      <c r="G121" s="298"/>
      <c r="H121" s="291"/>
      <c r="I121" s="241"/>
      <c r="J121" s="241"/>
      <c r="K121" s="241"/>
      <c r="L121" s="241"/>
      <c r="M121" s="241"/>
      <c r="N121" s="268"/>
      <c r="O121" s="241"/>
    </row>
    <row r="122" spans="2:15" x14ac:dyDescent="0.2">
      <c r="C122" s="241"/>
      <c r="H122" s="291"/>
      <c r="I122" s="241"/>
      <c r="J122" s="241"/>
      <c r="K122" s="241"/>
      <c r="L122" s="241"/>
      <c r="M122" s="241"/>
      <c r="N122" s="268"/>
      <c r="O122" s="241"/>
    </row>
    <row r="123" spans="2:15" x14ac:dyDescent="0.2">
      <c r="C123" s="241"/>
      <c r="H123" s="291"/>
      <c r="I123" s="241"/>
      <c r="J123" s="241"/>
      <c r="K123" s="241"/>
      <c r="L123" s="241"/>
      <c r="M123" s="241"/>
      <c r="N123" s="268"/>
      <c r="O123" s="241"/>
    </row>
    <row r="124" spans="2:15" x14ac:dyDescent="0.2">
      <c r="C124" s="241"/>
      <c r="H124" s="291"/>
      <c r="I124" s="241"/>
      <c r="J124" s="241"/>
      <c r="K124" s="241"/>
      <c r="L124" s="241"/>
      <c r="M124" s="241"/>
      <c r="N124" s="268"/>
      <c r="O124" s="241"/>
    </row>
    <row r="125" spans="2:15" x14ac:dyDescent="0.2">
      <c r="C125" s="241"/>
      <c r="H125" s="291"/>
      <c r="I125" s="241"/>
      <c r="J125" s="241"/>
      <c r="K125" s="241"/>
      <c r="L125" s="241"/>
      <c r="M125" s="241"/>
      <c r="N125" s="268"/>
      <c r="O125" s="241"/>
    </row>
    <row r="126" spans="2:15" x14ac:dyDescent="0.2">
      <c r="C126" s="241"/>
      <c r="H126" s="291"/>
      <c r="I126" s="241"/>
      <c r="J126" s="241"/>
      <c r="K126" s="241"/>
      <c r="L126" s="241"/>
      <c r="M126" s="241"/>
      <c r="N126" s="268"/>
      <c r="O126" s="241"/>
    </row>
    <row r="127" spans="2:15" x14ac:dyDescent="0.2">
      <c r="C127" s="241"/>
      <c r="H127" s="291"/>
      <c r="I127" s="241"/>
      <c r="J127" s="241"/>
      <c r="K127" s="241"/>
      <c r="L127" s="241"/>
      <c r="M127" s="241"/>
      <c r="N127" s="268"/>
      <c r="O127" s="241"/>
    </row>
    <row r="128" spans="2:15" x14ac:dyDescent="0.2">
      <c r="C128" s="241"/>
      <c r="H128" s="291"/>
      <c r="I128" s="241"/>
      <c r="J128" s="241"/>
      <c r="K128" s="241"/>
      <c r="L128" s="241"/>
      <c r="M128" s="241"/>
      <c r="N128" s="268"/>
      <c r="O128" s="241"/>
    </row>
    <row r="129" spans="3:15" x14ac:dyDescent="0.2">
      <c r="C129" s="241"/>
      <c r="H129" s="291"/>
      <c r="I129" s="241"/>
      <c r="J129" s="241"/>
      <c r="K129" s="241"/>
      <c r="L129" s="241"/>
      <c r="M129" s="241"/>
      <c r="N129" s="268"/>
      <c r="O129" s="241"/>
    </row>
    <row r="130" spans="3:15" x14ac:dyDescent="0.2">
      <c r="C130" s="241"/>
      <c r="H130" s="291"/>
      <c r="I130" s="241"/>
      <c r="J130" s="241"/>
      <c r="K130" s="241"/>
      <c r="L130" s="241"/>
      <c r="M130" s="241"/>
      <c r="N130" s="268"/>
      <c r="O130" s="241"/>
    </row>
    <row r="131" spans="3:15" x14ac:dyDescent="0.2">
      <c r="C131" s="241"/>
      <c r="H131" s="291"/>
      <c r="I131" s="241"/>
      <c r="J131" s="241"/>
      <c r="K131" s="241"/>
      <c r="L131" s="241"/>
      <c r="M131" s="241"/>
      <c r="N131" s="268"/>
      <c r="O131" s="241"/>
    </row>
    <row r="132" spans="3:15" x14ac:dyDescent="0.2">
      <c r="C132" s="241"/>
      <c r="H132" s="291"/>
      <c r="I132" s="241"/>
      <c r="J132" s="241"/>
      <c r="K132" s="241"/>
      <c r="L132" s="241"/>
      <c r="M132" s="241"/>
      <c r="N132" s="268"/>
      <c r="O132" s="241"/>
    </row>
    <row r="133" spans="3:15" x14ac:dyDescent="0.2">
      <c r="C133" s="241"/>
      <c r="H133" s="291"/>
      <c r="I133" s="241"/>
      <c r="J133" s="241"/>
      <c r="K133" s="241"/>
      <c r="L133" s="241"/>
      <c r="M133" s="241"/>
      <c r="N133" s="268"/>
      <c r="O133" s="241"/>
    </row>
    <row r="134" spans="3:15" x14ac:dyDescent="0.2">
      <c r="C134" s="241"/>
      <c r="H134" s="291"/>
      <c r="I134" s="241"/>
      <c r="J134" s="241"/>
      <c r="K134" s="241"/>
      <c r="L134" s="241"/>
      <c r="M134" s="241"/>
      <c r="N134" s="268"/>
      <c r="O134" s="241"/>
    </row>
    <row r="135" spans="3:15" x14ac:dyDescent="0.2">
      <c r="C135" s="241"/>
      <c r="H135" s="291"/>
      <c r="I135" s="241"/>
      <c r="J135" s="241"/>
      <c r="K135" s="241"/>
      <c r="L135" s="241"/>
      <c r="M135" s="241"/>
      <c r="N135" s="268"/>
      <c r="O135" s="241"/>
    </row>
    <row r="136" spans="3:15" x14ac:dyDescent="0.2">
      <c r="C136" s="241"/>
      <c r="H136" s="291"/>
      <c r="I136" s="241"/>
      <c r="J136" s="241"/>
      <c r="K136" s="241"/>
      <c r="L136" s="241"/>
      <c r="M136" s="241"/>
      <c r="N136" s="268"/>
      <c r="O136" s="241"/>
    </row>
    <row r="137" spans="3:15" x14ac:dyDescent="0.2">
      <c r="C137" s="241"/>
      <c r="H137" s="291"/>
      <c r="I137" s="241"/>
      <c r="J137" s="241"/>
      <c r="K137" s="241"/>
      <c r="L137" s="241"/>
      <c r="M137" s="241"/>
      <c r="N137" s="268"/>
      <c r="O137" s="241"/>
    </row>
    <row r="138" spans="3:15" x14ac:dyDescent="0.2">
      <c r="C138" s="241"/>
      <c r="H138" s="291"/>
      <c r="I138" s="241"/>
      <c r="J138" s="241"/>
      <c r="K138" s="241"/>
      <c r="L138" s="241"/>
      <c r="M138" s="241"/>
      <c r="N138" s="268"/>
      <c r="O138" s="241"/>
    </row>
    <row r="139" spans="3:15" x14ac:dyDescent="0.2">
      <c r="C139" s="241"/>
      <c r="H139" s="291"/>
      <c r="I139" s="241"/>
      <c r="J139" s="241"/>
      <c r="K139" s="241"/>
      <c r="L139" s="241"/>
      <c r="M139" s="241"/>
      <c r="N139" s="268"/>
      <c r="O139" s="241"/>
    </row>
    <row r="140" spans="3:15" x14ac:dyDescent="0.2">
      <c r="C140" s="241"/>
      <c r="H140" s="291"/>
      <c r="I140" s="241"/>
      <c r="J140" s="241"/>
      <c r="K140" s="241"/>
      <c r="L140" s="241"/>
      <c r="M140" s="241"/>
      <c r="N140" s="268"/>
      <c r="O140" s="241"/>
    </row>
    <row r="141" spans="3:15" x14ac:dyDescent="0.2">
      <c r="C141" s="241"/>
      <c r="H141" s="291"/>
      <c r="I141" s="241"/>
      <c r="J141" s="241"/>
      <c r="K141" s="241"/>
      <c r="L141" s="241"/>
      <c r="M141" s="241"/>
      <c r="N141" s="268"/>
      <c r="O141" s="241"/>
    </row>
    <row r="142" spans="3:15" x14ac:dyDescent="0.2">
      <c r="C142" s="241"/>
      <c r="H142" s="291"/>
      <c r="I142" s="241"/>
      <c r="J142" s="241"/>
      <c r="K142" s="241"/>
      <c r="L142" s="241"/>
      <c r="M142" s="241"/>
      <c r="N142" s="268"/>
      <c r="O142" s="241"/>
    </row>
    <row r="143" spans="3:15" x14ac:dyDescent="0.2">
      <c r="C143" s="241"/>
      <c r="H143" s="291"/>
      <c r="I143" s="241"/>
      <c r="J143" s="241"/>
      <c r="K143" s="241"/>
      <c r="L143" s="241"/>
      <c r="M143" s="241"/>
      <c r="N143" s="268"/>
      <c r="O143" s="241"/>
    </row>
    <row r="144" spans="3:15" x14ac:dyDescent="0.2">
      <c r="C144" s="241"/>
      <c r="H144" s="291"/>
      <c r="I144" s="241"/>
      <c r="J144" s="241"/>
      <c r="K144" s="241"/>
      <c r="L144" s="241"/>
      <c r="M144" s="241"/>
      <c r="N144" s="268"/>
      <c r="O144" s="241"/>
    </row>
    <row r="145" spans="3:15" x14ac:dyDescent="0.2">
      <c r="C145" s="241"/>
      <c r="H145" s="291"/>
      <c r="I145" s="241"/>
      <c r="J145" s="241"/>
      <c r="K145" s="241"/>
      <c r="L145" s="241"/>
      <c r="M145" s="241"/>
      <c r="N145" s="268"/>
      <c r="O145" s="241"/>
    </row>
    <row r="146" spans="3:15" x14ac:dyDescent="0.2">
      <c r="C146" s="241"/>
      <c r="H146" s="291"/>
      <c r="I146" s="241"/>
      <c r="J146" s="241"/>
      <c r="K146" s="241"/>
      <c r="L146" s="241"/>
      <c r="M146" s="241"/>
      <c r="N146" s="268"/>
      <c r="O146" s="241"/>
    </row>
    <row r="147" spans="3:15" x14ac:dyDescent="0.2">
      <c r="C147" s="241"/>
      <c r="H147" s="291"/>
      <c r="I147" s="241"/>
      <c r="J147" s="241"/>
      <c r="K147" s="241"/>
      <c r="L147" s="241"/>
      <c r="M147" s="241"/>
      <c r="N147" s="268"/>
      <c r="O147" s="241"/>
    </row>
    <row r="148" spans="3:15" x14ac:dyDescent="0.2">
      <c r="C148" s="241"/>
      <c r="H148" s="291"/>
      <c r="I148" s="241"/>
      <c r="J148" s="241"/>
      <c r="K148" s="241"/>
      <c r="L148" s="241"/>
      <c r="M148" s="241"/>
      <c r="N148" s="268"/>
      <c r="O148" s="241"/>
    </row>
    <row r="149" spans="3:15" x14ac:dyDescent="0.2">
      <c r="C149" s="241"/>
      <c r="H149" s="291"/>
      <c r="I149" s="241"/>
      <c r="J149" s="241"/>
      <c r="K149" s="241"/>
      <c r="L149" s="241"/>
      <c r="M149" s="241"/>
      <c r="N149" s="268"/>
      <c r="O149" s="241"/>
    </row>
    <row r="150" spans="3:15" x14ac:dyDescent="0.2">
      <c r="C150" s="241"/>
      <c r="H150" s="291"/>
      <c r="I150" s="241"/>
      <c r="J150" s="241"/>
      <c r="K150" s="241"/>
      <c r="L150" s="241"/>
      <c r="M150" s="241"/>
      <c r="N150" s="268"/>
      <c r="O150" s="241"/>
    </row>
    <row r="151" spans="3:15" x14ac:dyDescent="0.2">
      <c r="C151" s="241"/>
      <c r="H151" s="291"/>
      <c r="I151" s="241"/>
      <c r="J151" s="241"/>
      <c r="K151" s="241"/>
      <c r="L151" s="241"/>
      <c r="M151" s="241"/>
      <c r="N151" s="268"/>
      <c r="O151" s="241"/>
    </row>
    <row r="152" spans="3:15" x14ac:dyDescent="0.2">
      <c r="C152" s="241"/>
      <c r="H152" s="291"/>
      <c r="I152" s="241"/>
      <c r="J152" s="241"/>
      <c r="K152" s="241"/>
      <c r="L152" s="241"/>
      <c r="M152" s="241"/>
      <c r="N152" s="268"/>
      <c r="O152" s="241"/>
    </row>
    <row r="153" spans="3:15" x14ac:dyDescent="0.2">
      <c r="C153" s="241"/>
      <c r="H153" s="291"/>
      <c r="I153" s="241"/>
      <c r="J153" s="241"/>
      <c r="K153" s="241"/>
      <c r="L153" s="241"/>
      <c r="M153" s="241"/>
      <c r="N153" s="268"/>
      <c r="O153" s="241"/>
    </row>
    <row r="154" spans="3:15" x14ac:dyDescent="0.2">
      <c r="C154" s="241"/>
      <c r="H154" s="291"/>
      <c r="I154" s="241"/>
      <c r="J154" s="241"/>
      <c r="K154" s="241"/>
      <c r="L154" s="241"/>
      <c r="M154" s="241"/>
      <c r="N154" s="268"/>
      <c r="O154" s="241"/>
    </row>
    <row r="155" spans="3:15" x14ac:dyDescent="0.2">
      <c r="C155" s="241"/>
      <c r="H155" s="291"/>
      <c r="I155" s="241"/>
      <c r="J155" s="241"/>
      <c r="K155" s="241"/>
      <c r="L155" s="241"/>
      <c r="M155" s="241"/>
      <c r="N155" s="268"/>
      <c r="O155" s="241"/>
    </row>
    <row r="156" spans="3:15" x14ac:dyDescent="0.2">
      <c r="C156" s="241"/>
      <c r="H156" s="291"/>
      <c r="I156" s="241"/>
      <c r="J156" s="241"/>
      <c r="K156" s="241"/>
      <c r="L156" s="241"/>
      <c r="M156" s="241"/>
      <c r="N156" s="268"/>
      <c r="O156" s="241"/>
    </row>
    <row r="157" spans="3:15" x14ac:dyDescent="0.2">
      <c r="C157" s="241"/>
      <c r="H157" s="291"/>
      <c r="I157" s="241"/>
      <c r="J157" s="241"/>
      <c r="K157" s="241"/>
      <c r="L157" s="241"/>
      <c r="M157" s="241"/>
      <c r="N157" s="268"/>
      <c r="O157" s="241"/>
    </row>
    <row r="158" spans="3:15" x14ac:dyDescent="0.2">
      <c r="C158" s="241"/>
      <c r="H158" s="291"/>
      <c r="I158" s="241"/>
      <c r="J158" s="241"/>
      <c r="K158" s="241"/>
      <c r="L158" s="241"/>
      <c r="M158" s="241"/>
      <c r="N158" s="268"/>
      <c r="O158" s="241"/>
    </row>
    <row r="159" spans="3:15" x14ac:dyDescent="0.2">
      <c r="C159" s="241"/>
      <c r="H159" s="291"/>
      <c r="I159" s="241"/>
      <c r="J159" s="241"/>
      <c r="K159" s="241"/>
      <c r="L159" s="241"/>
      <c r="M159" s="241"/>
      <c r="N159" s="268"/>
      <c r="O159" s="241"/>
    </row>
    <row r="160" spans="3:15" x14ac:dyDescent="0.2">
      <c r="C160" s="241"/>
      <c r="H160" s="291"/>
      <c r="I160" s="241"/>
      <c r="J160" s="241"/>
      <c r="K160" s="241"/>
      <c r="L160" s="241"/>
      <c r="M160" s="241"/>
      <c r="N160" s="268"/>
      <c r="O160" s="241"/>
    </row>
    <row r="161" spans="3:15" x14ac:dyDescent="0.2">
      <c r="C161" s="241"/>
      <c r="H161" s="291"/>
      <c r="I161" s="241"/>
      <c r="J161" s="241"/>
      <c r="K161" s="241"/>
      <c r="L161" s="241"/>
      <c r="M161" s="241"/>
      <c r="N161" s="268"/>
      <c r="O161" s="241"/>
    </row>
    <row r="162" spans="3:15" x14ac:dyDescent="0.2">
      <c r="C162" s="241"/>
      <c r="H162" s="291"/>
      <c r="I162" s="241"/>
      <c r="J162" s="241"/>
      <c r="K162" s="241"/>
      <c r="L162" s="241"/>
      <c r="M162" s="241"/>
      <c r="N162" s="268"/>
      <c r="O162" s="241"/>
    </row>
    <row r="163" spans="3:15" x14ac:dyDescent="0.2">
      <c r="C163" s="241"/>
      <c r="H163" s="291"/>
      <c r="I163" s="241"/>
      <c r="J163" s="241"/>
      <c r="K163" s="241"/>
      <c r="L163" s="241"/>
      <c r="M163" s="241"/>
      <c r="N163" s="268"/>
      <c r="O163" s="241"/>
    </row>
    <row r="164" spans="3:15" x14ac:dyDescent="0.2">
      <c r="C164" s="241"/>
      <c r="H164" s="291"/>
      <c r="I164" s="241"/>
      <c r="J164" s="241"/>
      <c r="K164" s="241"/>
      <c r="L164" s="241"/>
      <c r="M164" s="241"/>
      <c r="N164" s="268"/>
      <c r="O164" s="241"/>
    </row>
    <row r="165" spans="3:15" x14ac:dyDescent="0.2">
      <c r="C165" s="241"/>
      <c r="H165" s="291"/>
      <c r="I165" s="241"/>
      <c r="J165" s="241"/>
      <c r="K165" s="241"/>
      <c r="L165" s="241"/>
      <c r="M165" s="241"/>
      <c r="N165" s="268"/>
      <c r="O165" s="241"/>
    </row>
    <row r="166" spans="3:15" x14ac:dyDescent="0.2">
      <c r="C166" s="241"/>
      <c r="H166" s="291"/>
      <c r="I166" s="241"/>
      <c r="J166" s="241"/>
      <c r="K166" s="241"/>
      <c r="L166" s="241"/>
      <c r="M166" s="241"/>
      <c r="N166" s="268"/>
      <c r="O166" s="241"/>
    </row>
    <row r="167" spans="3:15" x14ac:dyDescent="0.2">
      <c r="C167" s="241"/>
      <c r="H167" s="291"/>
      <c r="I167" s="241"/>
      <c r="J167" s="241"/>
      <c r="K167" s="241"/>
      <c r="L167" s="241"/>
      <c r="M167" s="241"/>
      <c r="N167" s="268"/>
      <c r="O167" s="241"/>
    </row>
    <row r="168" spans="3:15" x14ac:dyDescent="0.2">
      <c r="C168" s="241"/>
      <c r="H168" s="291"/>
      <c r="I168" s="241"/>
      <c r="J168" s="241"/>
      <c r="K168" s="241"/>
      <c r="L168" s="241"/>
      <c r="M168" s="241"/>
      <c r="N168" s="268"/>
      <c r="O168" s="241"/>
    </row>
    <row r="169" spans="3:15" x14ac:dyDescent="0.2">
      <c r="C169" s="241"/>
      <c r="H169" s="291"/>
      <c r="I169" s="241"/>
      <c r="J169" s="241"/>
      <c r="K169" s="241"/>
      <c r="L169" s="241"/>
      <c r="M169" s="241"/>
      <c r="N169" s="268"/>
      <c r="O169" s="241"/>
    </row>
    <row r="170" spans="3:15" x14ac:dyDescent="0.2">
      <c r="C170" s="241"/>
      <c r="H170" s="291"/>
      <c r="I170" s="241"/>
      <c r="J170" s="241"/>
      <c r="K170" s="241"/>
      <c r="L170" s="241"/>
      <c r="M170" s="241"/>
      <c r="N170" s="268"/>
      <c r="O170" s="241"/>
    </row>
    <row r="171" spans="3:15" x14ac:dyDescent="0.2">
      <c r="C171" s="241"/>
      <c r="H171" s="291"/>
      <c r="I171" s="241"/>
      <c r="J171" s="241"/>
      <c r="K171" s="241"/>
      <c r="L171" s="241"/>
      <c r="M171" s="241"/>
      <c r="N171" s="268"/>
      <c r="O171" s="241"/>
    </row>
    <row r="172" spans="3:15" x14ac:dyDescent="0.2">
      <c r="C172" s="241"/>
      <c r="H172" s="291"/>
      <c r="I172" s="241"/>
      <c r="J172" s="241"/>
      <c r="K172" s="241"/>
      <c r="L172" s="241"/>
      <c r="M172" s="241"/>
      <c r="N172" s="268"/>
      <c r="O172" s="241"/>
    </row>
    <row r="173" spans="3:15" x14ac:dyDescent="0.2">
      <c r="C173" s="241"/>
      <c r="H173" s="291"/>
      <c r="I173" s="241"/>
      <c r="J173" s="241"/>
      <c r="K173" s="241"/>
      <c r="L173" s="241"/>
      <c r="M173" s="241"/>
      <c r="N173" s="268"/>
      <c r="O173" s="241"/>
    </row>
    <row r="174" spans="3:15" x14ac:dyDescent="0.2">
      <c r="C174" s="241"/>
      <c r="H174" s="291"/>
      <c r="I174" s="241"/>
      <c r="J174" s="241"/>
      <c r="K174" s="241"/>
      <c r="L174" s="241"/>
      <c r="M174" s="241"/>
      <c r="N174" s="268"/>
      <c r="O174" s="241"/>
    </row>
    <row r="175" spans="3:15" x14ac:dyDescent="0.2">
      <c r="C175" s="241"/>
      <c r="H175" s="291"/>
      <c r="I175" s="241"/>
      <c r="J175" s="241"/>
      <c r="K175" s="241"/>
      <c r="L175" s="241"/>
      <c r="M175" s="241"/>
      <c r="N175" s="268"/>
      <c r="O175" s="241"/>
    </row>
    <row r="176" spans="3:15" x14ac:dyDescent="0.2">
      <c r="C176" s="241"/>
      <c r="H176" s="291"/>
      <c r="I176" s="241"/>
      <c r="J176" s="241"/>
      <c r="K176" s="241"/>
      <c r="L176" s="241"/>
      <c r="M176" s="241"/>
      <c r="N176" s="268"/>
      <c r="O176" s="241"/>
    </row>
    <row r="177" spans="3:15" x14ac:dyDescent="0.2">
      <c r="C177" s="241"/>
      <c r="H177" s="291"/>
      <c r="I177" s="241"/>
      <c r="J177" s="241"/>
      <c r="K177" s="241"/>
      <c r="L177" s="241"/>
      <c r="M177" s="241"/>
      <c r="N177" s="268"/>
      <c r="O177" s="241"/>
    </row>
    <row r="178" spans="3:15" x14ac:dyDescent="0.2">
      <c r="C178" s="241"/>
      <c r="H178" s="291"/>
      <c r="I178" s="241"/>
      <c r="J178" s="241"/>
      <c r="K178" s="241"/>
      <c r="L178" s="241"/>
      <c r="M178" s="241"/>
      <c r="N178" s="268"/>
      <c r="O178" s="241"/>
    </row>
    <row r="179" spans="3:15" x14ac:dyDescent="0.2">
      <c r="C179" s="241"/>
      <c r="H179" s="291"/>
      <c r="I179" s="241"/>
      <c r="J179" s="241"/>
      <c r="K179" s="241"/>
      <c r="L179" s="241"/>
      <c r="M179" s="241"/>
      <c r="N179" s="268"/>
      <c r="O179" s="241"/>
    </row>
    <row r="180" spans="3:15" x14ac:dyDescent="0.2">
      <c r="C180" s="241"/>
      <c r="H180" s="291"/>
      <c r="I180" s="241"/>
      <c r="J180" s="241"/>
      <c r="K180" s="241"/>
      <c r="L180" s="241"/>
      <c r="M180" s="241"/>
      <c r="N180" s="268"/>
      <c r="O180" s="241"/>
    </row>
    <row r="181" spans="3:15" x14ac:dyDescent="0.2">
      <c r="C181" s="241"/>
      <c r="H181" s="291"/>
      <c r="I181" s="241"/>
      <c r="J181" s="241"/>
      <c r="K181" s="241"/>
      <c r="L181" s="241"/>
      <c r="M181" s="241"/>
      <c r="N181" s="268"/>
      <c r="O181" s="241"/>
    </row>
    <row r="182" spans="3:15" x14ac:dyDescent="0.2">
      <c r="C182" s="241"/>
      <c r="H182" s="291"/>
      <c r="I182" s="241"/>
      <c r="J182" s="241"/>
      <c r="K182" s="241"/>
      <c r="L182" s="241"/>
      <c r="M182" s="241"/>
      <c r="N182" s="268"/>
      <c r="O182" s="241"/>
    </row>
    <row r="183" spans="3:15" x14ac:dyDescent="0.2">
      <c r="C183" s="241"/>
      <c r="H183" s="291"/>
      <c r="I183" s="241"/>
      <c r="J183" s="241"/>
      <c r="K183" s="241"/>
      <c r="L183" s="241"/>
      <c r="M183" s="241"/>
      <c r="N183" s="268"/>
      <c r="O183" s="241"/>
    </row>
    <row r="184" spans="3:15" x14ac:dyDescent="0.2">
      <c r="C184" s="241"/>
      <c r="H184" s="291"/>
      <c r="I184" s="241"/>
      <c r="J184" s="241"/>
      <c r="K184" s="241"/>
      <c r="L184" s="241"/>
      <c r="M184" s="241"/>
      <c r="N184" s="268"/>
      <c r="O184" s="241"/>
    </row>
    <row r="185" spans="3:15" x14ac:dyDescent="0.2">
      <c r="C185" s="241"/>
      <c r="H185" s="291"/>
      <c r="I185" s="241"/>
      <c r="J185" s="241"/>
      <c r="K185" s="241"/>
      <c r="L185" s="241"/>
      <c r="M185" s="241"/>
      <c r="N185" s="268"/>
      <c r="O185" s="241"/>
    </row>
    <row r="186" spans="3:15" x14ac:dyDescent="0.2">
      <c r="C186" s="241"/>
      <c r="H186" s="291"/>
      <c r="I186" s="241"/>
      <c r="J186" s="241"/>
      <c r="K186" s="241"/>
      <c r="L186" s="241"/>
      <c r="M186" s="241"/>
      <c r="N186" s="268"/>
      <c r="O186" s="241"/>
    </row>
    <row r="187" spans="3:15" x14ac:dyDescent="0.2">
      <c r="C187" s="241"/>
      <c r="H187" s="291"/>
      <c r="I187" s="241"/>
      <c r="J187" s="241"/>
      <c r="K187" s="241"/>
      <c r="L187" s="241"/>
      <c r="M187" s="241"/>
      <c r="N187" s="268"/>
      <c r="O187" s="241"/>
    </row>
    <row r="188" spans="3:15" x14ac:dyDescent="0.2">
      <c r="C188" s="241"/>
      <c r="H188" s="291"/>
      <c r="I188" s="241"/>
      <c r="J188" s="241"/>
      <c r="K188" s="241"/>
      <c r="L188" s="241"/>
      <c r="M188" s="241"/>
      <c r="N188" s="268"/>
      <c r="O188" s="241"/>
    </row>
    <row r="189" spans="3:15" x14ac:dyDescent="0.2">
      <c r="C189" s="241"/>
      <c r="H189" s="291"/>
      <c r="I189" s="241"/>
      <c r="J189" s="241"/>
      <c r="K189" s="241"/>
      <c r="L189" s="241"/>
      <c r="M189" s="241"/>
      <c r="N189" s="268"/>
      <c r="O189" s="241"/>
    </row>
    <row r="190" spans="3:15" x14ac:dyDescent="0.2">
      <c r="C190" s="241"/>
      <c r="H190" s="291"/>
      <c r="I190" s="241"/>
      <c r="J190" s="241"/>
      <c r="K190" s="241"/>
      <c r="L190" s="241"/>
      <c r="M190" s="241"/>
      <c r="N190" s="268"/>
      <c r="O190" s="241"/>
    </row>
    <row r="191" spans="3:15" x14ac:dyDescent="0.2">
      <c r="C191" s="241"/>
      <c r="H191" s="291"/>
      <c r="I191" s="241"/>
      <c r="J191" s="241"/>
      <c r="K191" s="241"/>
      <c r="L191" s="241"/>
      <c r="M191" s="241"/>
      <c r="N191" s="268"/>
      <c r="O191" s="241"/>
    </row>
    <row r="192" spans="3:15" x14ac:dyDescent="0.2">
      <c r="C192" s="241"/>
      <c r="H192" s="291"/>
      <c r="I192" s="241"/>
      <c r="J192" s="241"/>
      <c r="K192" s="241"/>
      <c r="L192" s="241"/>
      <c r="M192" s="241"/>
      <c r="N192" s="268"/>
      <c r="O192" s="241"/>
    </row>
    <row r="193" spans="3:15" x14ac:dyDescent="0.2">
      <c r="C193" s="241"/>
      <c r="H193" s="291"/>
      <c r="I193" s="241"/>
      <c r="J193" s="241"/>
      <c r="K193" s="241"/>
      <c r="L193" s="241"/>
      <c r="M193" s="241"/>
      <c r="N193" s="268"/>
      <c r="O193" s="241"/>
    </row>
    <row r="194" spans="3:15" x14ac:dyDescent="0.2">
      <c r="C194" s="241"/>
      <c r="H194" s="291"/>
      <c r="I194" s="241"/>
      <c r="J194" s="241"/>
      <c r="K194" s="241"/>
      <c r="L194" s="241"/>
      <c r="M194" s="241"/>
      <c r="N194" s="268"/>
      <c r="O194" s="241"/>
    </row>
    <row r="195" spans="3:15" x14ac:dyDescent="0.2">
      <c r="C195" s="241"/>
      <c r="H195" s="291"/>
      <c r="I195" s="241"/>
      <c r="J195" s="241"/>
      <c r="K195" s="241"/>
      <c r="L195" s="241"/>
      <c r="M195" s="241"/>
      <c r="N195" s="268"/>
      <c r="O195" s="241"/>
    </row>
    <row r="196" spans="3:15" x14ac:dyDescent="0.2">
      <c r="C196" s="241"/>
      <c r="H196" s="291"/>
      <c r="I196" s="241"/>
      <c r="J196" s="241"/>
      <c r="K196" s="241"/>
      <c r="L196" s="241"/>
      <c r="M196" s="241"/>
      <c r="N196" s="268"/>
      <c r="O196" s="241"/>
    </row>
    <row r="197" spans="3:15" x14ac:dyDescent="0.2">
      <c r="C197" s="241"/>
      <c r="H197" s="291"/>
      <c r="I197" s="241"/>
      <c r="J197" s="241"/>
      <c r="K197" s="241"/>
      <c r="L197" s="241"/>
      <c r="M197" s="241"/>
      <c r="N197" s="268"/>
      <c r="O197" s="241"/>
    </row>
    <row r="198" spans="3:15" x14ac:dyDescent="0.2">
      <c r="C198" s="241"/>
      <c r="H198" s="291"/>
      <c r="I198" s="241"/>
      <c r="J198" s="241"/>
      <c r="K198" s="241"/>
      <c r="L198" s="241"/>
      <c r="M198" s="241"/>
      <c r="N198" s="268"/>
      <c r="O198" s="241"/>
    </row>
    <row r="199" spans="3:15" x14ac:dyDescent="0.2">
      <c r="C199" s="241"/>
      <c r="H199" s="291"/>
      <c r="I199" s="241"/>
      <c r="J199" s="241"/>
      <c r="K199" s="241"/>
      <c r="L199" s="241"/>
      <c r="M199" s="241"/>
      <c r="N199" s="268"/>
      <c r="O199" s="241"/>
    </row>
    <row r="200" spans="3:15" x14ac:dyDescent="0.2">
      <c r="C200" s="241"/>
      <c r="H200" s="291"/>
      <c r="I200" s="241"/>
      <c r="J200" s="241"/>
      <c r="K200" s="241"/>
      <c r="L200" s="241"/>
      <c r="M200" s="241"/>
      <c r="N200" s="268"/>
      <c r="O200" s="241"/>
    </row>
    <row r="201" spans="3:15" x14ac:dyDescent="0.2">
      <c r="C201" s="241"/>
      <c r="H201" s="291"/>
      <c r="I201" s="241"/>
      <c r="J201" s="241"/>
      <c r="K201" s="241"/>
      <c r="L201" s="241"/>
      <c r="M201" s="241"/>
      <c r="N201" s="268"/>
      <c r="O201" s="241"/>
    </row>
    <row r="202" spans="3:15" x14ac:dyDescent="0.2">
      <c r="C202" s="241"/>
      <c r="H202" s="291"/>
      <c r="I202" s="241"/>
      <c r="J202" s="241"/>
      <c r="K202" s="241"/>
      <c r="L202" s="241"/>
      <c r="M202" s="241"/>
      <c r="N202" s="268"/>
      <c r="O202" s="241"/>
    </row>
    <row r="203" spans="3:15" x14ac:dyDescent="0.2">
      <c r="C203" s="241"/>
      <c r="H203" s="291"/>
      <c r="I203" s="241"/>
      <c r="J203" s="241"/>
      <c r="K203" s="241"/>
      <c r="L203" s="241"/>
      <c r="M203" s="241"/>
      <c r="N203" s="268"/>
      <c r="O203" s="241"/>
    </row>
    <row r="204" spans="3:15" x14ac:dyDescent="0.2">
      <c r="C204" s="241"/>
      <c r="H204" s="291"/>
      <c r="I204" s="241"/>
      <c r="J204" s="241"/>
      <c r="K204" s="241"/>
      <c r="L204" s="241"/>
      <c r="M204" s="241"/>
      <c r="N204" s="268"/>
      <c r="O204" s="241"/>
    </row>
    <row r="205" spans="3:15" x14ac:dyDescent="0.2">
      <c r="C205" s="241"/>
      <c r="H205" s="291"/>
      <c r="I205" s="241"/>
      <c r="J205" s="241"/>
      <c r="K205" s="241"/>
      <c r="L205" s="241"/>
      <c r="M205" s="241"/>
      <c r="N205" s="268"/>
      <c r="O205" s="241"/>
    </row>
    <row r="206" spans="3:15" x14ac:dyDescent="0.2">
      <c r="C206" s="241"/>
      <c r="H206" s="291"/>
      <c r="I206" s="241"/>
      <c r="J206" s="241"/>
      <c r="K206" s="241"/>
      <c r="L206" s="241"/>
      <c r="M206" s="241"/>
      <c r="N206" s="268"/>
      <c r="O206" s="241"/>
    </row>
    <row r="207" spans="3:15" x14ac:dyDescent="0.2">
      <c r="C207" s="241"/>
      <c r="H207" s="291"/>
      <c r="I207" s="241"/>
      <c r="J207" s="241"/>
      <c r="K207" s="241"/>
      <c r="L207" s="241"/>
      <c r="M207" s="241"/>
      <c r="N207" s="268"/>
      <c r="O207" s="241"/>
    </row>
    <row r="208" spans="3:15" x14ac:dyDescent="0.2">
      <c r="C208" s="241"/>
      <c r="H208" s="291"/>
      <c r="I208" s="241"/>
      <c r="J208" s="241"/>
      <c r="K208" s="241"/>
      <c r="L208" s="241"/>
      <c r="M208" s="241"/>
      <c r="N208" s="268"/>
      <c r="O208" s="241"/>
    </row>
    <row r="209" spans="3:15" x14ac:dyDescent="0.2">
      <c r="C209" s="241"/>
      <c r="H209" s="291"/>
      <c r="I209" s="241"/>
      <c r="J209" s="241"/>
      <c r="K209" s="241"/>
      <c r="L209" s="241"/>
      <c r="M209" s="241"/>
      <c r="N209" s="268"/>
      <c r="O209" s="241"/>
    </row>
    <row r="210" spans="3:15" x14ac:dyDescent="0.2">
      <c r="C210" s="241"/>
      <c r="H210" s="291"/>
      <c r="I210" s="241"/>
      <c r="J210" s="241"/>
      <c r="K210" s="241"/>
      <c r="L210" s="241"/>
      <c r="M210" s="241"/>
      <c r="N210" s="268"/>
      <c r="O210" s="241"/>
    </row>
    <row r="211" spans="3:15" x14ac:dyDescent="0.2">
      <c r="C211" s="241"/>
      <c r="H211" s="291"/>
      <c r="I211" s="241"/>
      <c r="J211" s="241"/>
      <c r="K211" s="241"/>
      <c r="L211" s="241"/>
      <c r="M211" s="241"/>
      <c r="N211" s="268"/>
      <c r="O211" s="241"/>
    </row>
    <row r="212" spans="3:15" x14ac:dyDescent="0.2">
      <c r="C212" s="241"/>
      <c r="H212" s="291"/>
      <c r="I212" s="241"/>
      <c r="J212" s="241"/>
      <c r="K212" s="241"/>
      <c r="L212" s="241"/>
      <c r="M212" s="241"/>
      <c r="N212" s="268"/>
      <c r="O212" s="241"/>
    </row>
    <row r="213" spans="3:15" x14ac:dyDescent="0.2">
      <c r="C213" s="241"/>
      <c r="H213" s="291"/>
      <c r="I213" s="241"/>
      <c r="J213" s="241"/>
      <c r="K213" s="241"/>
      <c r="L213" s="241"/>
      <c r="M213" s="241"/>
      <c r="N213" s="268"/>
      <c r="O213" s="241"/>
    </row>
    <row r="214" spans="3:15" x14ac:dyDescent="0.2">
      <c r="C214" s="241"/>
      <c r="H214" s="291"/>
      <c r="I214" s="241"/>
      <c r="J214" s="241"/>
      <c r="K214" s="241"/>
      <c r="L214" s="241"/>
      <c r="M214" s="241"/>
      <c r="N214" s="268"/>
      <c r="O214" s="241"/>
    </row>
    <row r="215" spans="3:15" x14ac:dyDescent="0.2">
      <c r="C215" s="241"/>
      <c r="H215" s="291"/>
      <c r="I215" s="241"/>
      <c r="J215" s="241"/>
      <c r="K215" s="241"/>
      <c r="L215" s="241"/>
      <c r="M215" s="241"/>
      <c r="N215" s="268"/>
      <c r="O215" s="241"/>
    </row>
    <row r="216" spans="3:15" x14ac:dyDescent="0.2">
      <c r="C216" s="241"/>
      <c r="H216" s="291"/>
      <c r="I216" s="241"/>
      <c r="J216" s="241"/>
      <c r="K216" s="241"/>
      <c r="L216" s="241"/>
      <c r="M216" s="241"/>
      <c r="N216" s="268"/>
      <c r="O216" s="241"/>
    </row>
    <row r="217" spans="3:15" x14ac:dyDescent="0.2">
      <c r="C217" s="241"/>
      <c r="H217" s="291"/>
      <c r="I217" s="241"/>
      <c r="J217" s="241"/>
      <c r="K217" s="241"/>
      <c r="L217" s="241"/>
      <c r="M217" s="241"/>
      <c r="N217" s="268"/>
      <c r="O217" s="241"/>
    </row>
    <row r="218" spans="3:15" x14ac:dyDescent="0.2">
      <c r="C218" s="241"/>
      <c r="H218" s="291"/>
      <c r="I218" s="241"/>
      <c r="J218" s="241"/>
      <c r="K218" s="241"/>
      <c r="L218" s="241"/>
      <c r="M218" s="241"/>
      <c r="N218" s="268"/>
      <c r="O218" s="241"/>
    </row>
    <row r="219" spans="3:15" x14ac:dyDescent="0.2">
      <c r="C219" s="241"/>
      <c r="H219" s="291"/>
      <c r="I219" s="241"/>
      <c r="J219" s="241"/>
      <c r="K219" s="241"/>
      <c r="L219" s="241"/>
      <c r="M219" s="241"/>
      <c r="N219" s="268"/>
      <c r="O219" s="241"/>
    </row>
    <row r="220" spans="3:15" x14ac:dyDescent="0.2">
      <c r="C220" s="241"/>
      <c r="H220" s="291"/>
      <c r="I220" s="241"/>
      <c r="J220" s="241"/>
      <c r="K220" s="241"/>
      <c r="L220" s="241"/>
      <c r="M220" s="241"/>
      <c r="N220" s="268"/>
      <c r="O220" s="241"/>
    </row>
    <row r="221" spans="3:15" x14ac:dyDescent="0.2">
      <c r="C221" s="241"/>
      <c r="H221" s="291"/>
      <c r="I221" s="241"/>
      <c r="J221" s="241"/>
      <c r="K221" s="241"/>
      <c r="L221" s="241"/>
      <c r="M221" s="241"/>
      <c r="N221" s="268"/>
      <c r="O221" s="241"/>
    </row>
    <row r="222" spans="3:15" x14ac:dyDescent="0.2">
      <c r="C222" s="241"/>
      <c r="H222" s="291"/>
      <c r="I222" s="241"/>
      <c r="J222" s="241"/>
      <c r="K222" s="241"/>
      <c r="L222" s="241"/>
      <c r="M222" s="241"/>
      <c r="N222" s="268"/>
      <c r="O222" s="241"/>
    </row>
    <row r="223" spans="3:15" x14ac:dyDescent="0.2">
      <c r="C223" s="241"/>
      <c r="H223" s="291"/>
      <c r="I223" s="241"/>
      <c r="J223" s="241"/>
      <c r="K223" s="241"/>
      <c r="L223" s="241"/>
      <c r="M223" s="241"/>
      <c r="N223" s="268"/>
      <c r="O223" s="241"/>
    </row>
    <row r="224" spans="3:15" x14ac:dyDescent="0.2">
      <c r="C224" s="241"/>
      <c r="H224" s="291"/>
      <c r="I224" s="241"/>
      <c r="J224" s="241"/>
      <c r="K224" s="241"/>
      <c r="L224" s="241"/>
      <c r="M224" s="241"/>
      <c r="N224" s="268"/>
      <c r="O224" s="241"/>
    </row>
    <row r="225" spans="3:15" x14ac:dyDescent="0.2">
      <c r="C225" s="241"/>
      <c r="H225" s="291"/>
      <c r="I225" s="241"/>
      <c r="J225" s="241"/>
      <c r="K225" s="241"/>
      <c r="L225" s="241"/>
      <c r="M225" s="241"/>
      <c r="N225" s="268"/>
      <c r="O225" s="241"/>
    </row>
    <row r="226" spans="3:15" x14ac:dyDescent="0.2">
      <c r="C226" s="241"/>
      <c r="H226" s="291"/>
      <c r="I226" s="241"/>
      <c r="J226" s="241"/>
      <c r="K226" s="241"/>
      <c r="L226" s="241"/>
      <c r="M226" s="241"/>
      <c r="N226" s="268"/>
      <c r="O226" s="241"/>
    </row>
    <row r="227" spans="3:15" x14ac:dyDescent="0.2">
      <c r="C227" s="241"/>
      <c r="H227" s="291"/>
      <c r="I227" s="241"/>
      <c r="J227" s="241"/>
      <c r="K227" s="241"/>
      <c r="L227" s="241"/>
      <c r="M227" s="241"/>
      <c r="N227" s="268"/>
      <c r="O227" s="241"/>
    </row>
    <row r="228" spans="3:15" x14ac:dyDescent="0.2">
      <c r="C228" s="241"/>
      <c r="H228" s="291"/>
      <c r="I228" s="241"/>
      <c r="J228" s="241"/>
      <c r="K228" s="241"/>
      <c r="L228" s="241"/>
      <c r="M228" s="241"/>
      <c r="N228" s="268"/>
      <c r="O228" s="241"/>
    </row>
    <row r="229" spans="3:15" x14ac:dyDescent="0.2">
      <c r="C229" s="241"/>
      <c r="H229" s="291"/>
      <c r="I229" s="241"/>
      <c r="J229" s="241"/>
      <c r="K229" s="241"/>
      <c r="L229" s="241"/>
      <c r="M229" s="241"/>
      <c r="N229" s="268"/>
      <c r="O229" s="241"/>
    </row>
    <row r="230" spans="3:15" x14ac:dyDescent="0.2">
      <c r="C230" s="241"/>
      <c r="H230" s="291"/>
      <c r="I230" s="241"/>
      <c r="J230" s="241"/>
      <c r="K230" s="241"/>
      <c r="L230" s="241"/>
      <c r="M230" s="241"/>
      <c r="N230" s="268"/>
      <c r="O230" s="241"/>
    </row>
    <row r="231" spans="3:15" x14ac:dyDescent="0.2">
      <c r="C231" s="241"/>
      <c r="H231" s="291"/>
      <c r="I231" s="241"/>
      <c r="J231" s="241"/>
      <c r="K231" s="241"/>
      <c r="L231" s="241"/>
      <c r="M231" s="241"/>
      <c r="N231" s="268"/>
      <c r="O231" s="241"/>
    </row>
    <row r="232" spans="3:15" x14ac:dyDescent="0.2">
      <c r="C232" s="241"/>
      <c r="H232" s="291"/>
      <c r="I232" s="241"/>
      <c r="J232" s="241"/>
      <c r="K232" s="241"/>
      <c r="L232" s="241"/>
      <c r="M232" s="241"/>
      <c r="N232" s="268"/>
      <c r="O232" s="241"/>
    </row>
    <row r="233" spans="3:15" x14ac:dyDescent="0.2">
      <c r="C233" s="241"/>
      <c r="H233" s="291"/>
      <c r="I233" s="241"/>
      <c r="J233" s="241"/>
      <c r="K233" s="241"/>
      <c r="L233" s="241"/>
      <c r="M233" s="241"/>
      <c r="N233" s="268"/>
      <c r="O233" s="241"/>
    </row>
    <row r="234" spans="3:15" x14ac:dyDescent="0.2">
      <c r="C234" s="241"/>
      <c r="H234" s="291"/>
      <c r="I234" s="241"/>
      <c r="J234" s="241"/>
      <c r="K234" s="241"/>
      <c r="L234" s="241"/>
      <c r="M234" s="241"/>
      <c r="N234" s="268"/>
      <c r="O234" s="241"/>
    </row>
    <row r="235" spans="3:15" x14ac:dyDescent="0.2">
      <c r="C235" s="241"/>
      <c r="H235" s="291"/>
      <c r="I235" s="241"/>
      <c r="J235" s="241"/>
      <c r="K235" s="241"/>
      <c r="L235" s="241"/>
      <c r="M235" s="241"/>
      <c r="N235" s="268"/>
      <c r="O235" s="241"/>
    </row>
    <row r="236" spans="3:15" x14ac:dyDescent="0.2">
      <c r="C236" s="241"/>
      <c r="H236" s="291"/>
      <c r="I236" s="241"/>
      <c r="J236" s="241"/>
      <c r="K236" s="241"/>
      <c r="L236" s="241"/>
      <c r="M236" s="241"/>
      <c r="N236" s="268"/>
      <c r="O236" s="241"/>
    </row>
    <row r="237" spans="3:15" x14ac:dyDescent="0.2">
      <c r="C237" s="241"/>
      <c r="H237" s="291"/>
      <c r="I237" s="241"/>
      <c r="J237" s="241"/>
      <c r="K237" s="241"/>
      <c r="L237" s="241"/>
      <c r="M237" s="241"/>
      <c r="N237" s="268"/>
      <c r="O237" s="241"/>
    </row>
    <row r="238" spans="3:15" x14ac:dyDescent="0.2">
      <c r="C238" s="241"/>
      <c r="H238" s="291"/>
      <c r="I238" s="241"/>
      <c r="J238" s="241"/>
      <c r="K238" s="241"/>
      <c r="L238" s="241"/>
      <c r="M238" s="241"/>
      <c r="N238" s="268"/>
      <c r="O238" s="241"/>
    </row>
    <row r="239" spans="3:15" x14ac:dyDescent="0.2">
      <c r="C239" s="241"/>
      <c r="H239" s="291"/>
      <c r="I239" s="241"/>
      <c r="J239" s="241"/>
      <c r="K239" s="241"/>
      <c r="L239" s="241"/>
      <c r="M239" s="241"/>
      <c r="N239" s="268"/>
      <c r="O239" s="241"/>
    </row>
    <row r="240" spans="3:15" x14ac:dyDescent="0.2">
      <c r="C240" s="241"/>
      <c r="H240" s="291"/>
      <c r="I240" s="241"/>
      <c r="J240" s="241"/>
      <c r="K240" s="241"/>
      <c r="L240" s="241"/>
      <c r="M240" s="241"/>
      <c r="N240" s="268"/>
      <c r="O240" s="241"/>
    </row>
    <row r="241" spans="3:15" x14ac:dyDescent="0.2">
      <c r="C241" s="241"/>
      <c r="H241" s="291"/>
      <c r="I241" s="241"/>
      <c r="J241" s="241"/>
      <c r="K241" s="241"/>
      <c r="L241" s="241"/>
      <c r="M241" s="241"/>
      <c r="N241" s="268"/>
      <c r="O241" s="241"/>
    </row>
    <row r="242" spans="3:15" x14ac:dyDescent="0.2">
      <c r="C242" s="241"/>
      <c r="H242" s="291"/>
      <c r="I242" s="241"/>
      <c r="J242" s="241"/>
      <c r="K242" s="241"/>
      <c r="L242" s="241"/>
      <c r="M242" s="241"/>
      <c r="N242" s="268"/>
      <c r="O242" s="241"/>
    </row>
    <row r="243" spans="3:15" x14ac:dyDescent="0.2">
      <c r="C243" s="241"/>
      <c r="H243" s="291"/>
      <c r="I243" s="241"/>
      <c r="J243" s="241"/>
      <c r="K243" s="241"/>
      <c r="L243" s="241"/>
      <c r="M243" s="241"/>
      <c r="N243" s="268"/>
      <c r="O243" s="241"/>
    </row>
    <row r="244" spans="3:15" x14ac:dyDescent="0.2">
      <c r="C244" s="241"/>
      <c r="H244" s="291"/>
      <c r="I244" s="241"/>
      <c r="J244" s="241"/>
      <c r="K244" s="241"/>
      <c r="L244" s="241"/>
      <c r="M244" s="241"/>
      <c r="N244" s="268"/>
      <c r="O244" s="241"/>
    </row>
    <row r="245" spans="3:15" x14ac:dyDescent="0.2">
      <c r="C245" s="241"/>
      <c r="H245" s="291"/>
      <c r="I245" s="241"/>
      <c r="J245" s="241"/>
      <c r="K245" s="241"/>
      <c r="L245" s="241"/>
      <c r="M245" s="241"/>
      <c r="N245" s="268"/>
      <c r="O245" s="241"/>
    </row>
    <row r="246" spans="3:15" x14ac:dyDescent="0.2">
      <c r="C246" s="241"/>
      <c r="H246" s="291"/>
      <c r="I246" s="241"/>
      <c r="J246" s="241"/>
      <c r="K246" s="241"/>
      <c r="L246" s="241"/>
      <c r="M246" s="241"/>
      <c r="N246" s="268"/>
      <c r="O246" s="241"/>
    </row>
    <row r="247" spans="3:15" x14ac:dyDescent="0.2">
      <c r="C247" s="241"/>
      <c r="H247" s="291"/>
      <c r="I247" s="241"/>
      <c r="J247" s="241"/>
      <c r="K247" s="241"/>
      <c r="L247" s="241"/>
      <c r="M247" s="241"/>
      <c r="N247" s="268"/>
      <c r="O247" s="241"/>
    </row>
    <row r="248" spans="3:15" x14ac:dyDescent="0.2">
      <c r="C248" s="241"/>
      <c r="H248" s="291"/>
      <c r="I248" s="241"/>
      <c r="J248" s="241"/>
      <c r="K248" s="241"/>
      <c r="L248" s="241"/>
      <c r="M248" s="241"/>
      <c r="N248" s="268"/>
      <c r="O248" s="241"/>
    </row>
    <row r="249" spans="3:15" x14ac:dyDescent="0.2">
      <c r="C249" s="241"/>
      <c r="H249" s="291"/>
      <c r="I249" s="241"/>
      <c r="J249" s="241"/>
      <c r="K249" s="241"/>
      <c r="L249" s="241"/>
      <c r="M249" s="241"/>
      <c r="N249" s="268"/>
      <c r="O249" s="241"/>
    </row>
    <row r="250" spans="3:15" x14ac:dyDescent="0.2">
      <c r="C250" s="241"/>
      <c r="H250" s="291"/>
      <c r="I250" s="241"/>
      <c r="J250" s="241"/>
      <c r="K250" s="241"/>
      <c r="L250" s="241"/>
      <c r="M250" s="241"/>
      <c r="N250" s="268"/>
      <c r="O250" s="241"/>
    </row>
    <row r="251" spans="3:15" x14ac:dyDescent="0.2">
      <c r="C251" s="241"/>
      <c r="H251" s="291"/>
      <c r="I251" s="241"/>
      <c r="J251" s="241"/>
      <c r="K251" s="241"/>
      <c r="L251" s="241"/>
      <c r="M251" s="241"/>
      <c r="N251" s="268"/>
      <c r="O251" s="241"/>
    </row>
    <row r="252" spans="3:15" x14ac:dyDescent="0.2">
      <c r="C252" s="241"/>
      <c r="H252" s="291"/>
      <c r="I252" s="241"/>
      <c r="J252" s="241"/>
      <c r="K252" s="241"/>
      <c r="L252" s="241"/>
      <c r="M252" s="241"/>
      <c r="N252" s="268"/>
      <c r="O252" s="241"/>
    </row>
    <row r="253" spans="3:15" x14ac:dyDescent="0.2">
      <c r="C253" s="241"/>
      <c r="H253" s="291"/>
      <c r="I253" s="241"/>
      <c r="J253" s="241"/>
      <c r="K253" s="241"/>
      <c r="L253" s="241"/>
      <c r="M253" s="241"/>
      <c r="N253" s="268"/>
      <c r="O253" s="241"/>
    </row>
    <row r="254" spans="3:15" x14ac:dyDescent="0.2">
      <c r="C254" s="241"/>
      <c r="H254" s="291"/>
      <c r="I254" s="241"/>
      <c r="J254" s="241"/>
      <c r="K254" s="241"/>
      <c r="L254" s="241"/>
      <c r="M254" s="241"/>
      <c r="N254" s="268"/>
      <c r="O254" s="241"/>
    </row>
    <row r="255" spans="3:15" x14ac:dyDescent="0.2">
      <c r="C255" s="241"/>
      <c r="H255" s="291"/>
      <c r="I255" s="241"/>
      <c r="J255" s="241"/>
      <c r="K255" s="241"/>
      <c r="L255" s="241"/>
      <c r="M255" s="241"/>
      <c r="N255" s="268"/>
      <c r="O255" s="241"/>
    </row>
    <row r="256" spans="3:15" x14ac:dyDescent="0.2">
      <c r="C256" s="241"/>
      <c r="H256" s="291"/>
      <c r="I256" s="241"/>
      <c r="J256" s="241"/>
      <c r="K256" s="241"/>
      <c r="L256" s="241"/>
      <c r="M256" s="241"/>
      <c r="N256" s="268"/>
      <c r="O256" s="241"/>
    </row>
    <row r="257" spans="3:15" x14ac:dyDescent="0.2">
      <c r="C257" s="241"/>
      <c r="H257" s="291"/>
      <c r="I257" s="241"/>
      <c r="J257" s="241"/>
      <c r="K257" s="241"/>
      <c r="L257" s="241"/>
      <c r="M257" s="241"/>
      <c r="N257" s="268"/>
      <c r="O257" s="241"/>
    </row>
    <row r="258" spans="3:15" x14ac:dyDescent="0.2">
      <c r="C258" s="241"/>
      <c r="H258" s="291"/>
      <c r="I258" s="241"/>
      <c r="J258" s="241"/>
      <c r="K258" s="241"/>
      <c r="L258" s="241"/>
      <c r="M258" s="241"/>
      <c r="N258" s="268"/>
      <c r="O258" s="241"/>
    </row>
    <row r="259" spans="3:15" x14ac:dyDescent="0.2">
      <c r="C259" s="241"/>
      <c r="H259" s="291"/>
      <c r="I259" s="241"/>
      <c r="J259" s="241"/>
      <c r="K259" s="241"/>
      <c r="L259" s="241"/>
      <c r="M259" s="241"/>
      <c r="N259" s="268"/>
      <c r="O259" s="241"/>
    </row>
    <row r="260" spans="3:15" x14ac:dyDescent="0.2">
      <c r="C260" s="241"/>
      <c r="H260" s="291"/>
      <c r="I260" s="241"/>
      <c r="J260" s="241"/>
      <c r="K260" s="241"/>
      <c r="L260" s="241"/>
      <c r="M260" s="241"/>
      <c r="N260" s="268"/>
      <c r="O260" s="241"/>
    </row>
    <row r="261" spans="3:15" x14ac:dyDescent="0.2">
      <c r="C261" s="241"/>
      <c r="H261" s="291"/>
      <c r="I261" s="241"/>
      <c r="J261" s="241"/>
      <c r="K261" s="241"/>
      <c r="L261" s="241"/>
      <c r="M261" s="241"/>
      <c r="N261" s="268"/>
      <c r="O261" s="241"/>
    </row>
    <row r="262" spans="3:15" x14ac:dyDescent="0.2">
      <c r="C262" s="241"/>
      <c r="H262" s="291"/>
      <c r="I262" s="241"/>
      <c r="J262" s="241"/>
      <c r="K262" s="241"/>
      <c r="L262" s="241"/>
      <c r="M262" s="241"/>
      <c r="N262" s="268"/>
      <c r="O262" s="241"/>
    </row>
    <row r="263" spans="3:15" x14ac:dyDescent="0.2">
      <c r="C263" s="241"/>
      <c r="H263" s="291"/>
      <c r="I263" s="241"/>
      <c r="J263" s="241"/>
      <c r="K263" s="241"/>
      <c r="L263" s="241"/>
      <c r="M263" s="241"/>
      <c r="N263" s="268"/>
      <c r="O263" s="241"/>
    </row>
    <row r="264" spans="3:15" x14ac:dyDescent="0.2">
      <c r="C264" s="241"/>
      <c r="H264" s="291"/>
      <c r="I264" s="241"/>
      <c r="J264" s="241"/>
      <c r="K264" s="241"/>
      <c r="L264" s="241"/>
      <c r="M264" s="241"/>
      <c r="N264" s="268"/>
      <c r="O264" s="241"/>
    </row>
    <row r="265" spans="3:15" x14ac:dyDescent="0.2">
      <c r="C265" s="241"/>
      <c r="H265" s="291"/>
      <c r="I265" s="241"/>
      <c r="J265" s="241"/>
      <c r="K265" s="241"/>
      <c r="L265" s="241"/>
      <c r="M265" s="241"/>
      <c r="N265" s="268"/>
      <c r="O265" s="241"/>
    </row>
    <row r="266" spans="3:15" x14ac:dyDescent="0.2">
      <c r="C266" s="241"/>
      <c r="H266" s="291"/>
      <c r="I266" s="241"/>
      <c r="J266" s="241"/>
      <c r="K266" s="241"/>
      <c r="L266" s="241"/>
      <c r="M266" s="241"/>
      <c r="N266" s="268"/>
      <c r="O266" s="241"/>
    </row>
    <row r="267" spans="3:15" x14ac:dyDescent="0.2">
      <c r="C267" s="241"/>
      <c r="H267" s="291"/>
      <c r="I267" s="241"/>
      <c r="J267" s="241"/>
      <c r="K267" s="241"/>
      <c r="L267" s="241"/>
      <c r="M267" s="241"/>
      <c r="N267" s="268"/>
      <c r="O267" s="241"/>
    </row>
    <row r="268" spans="3:15" x14ac:dyDescent="0.2">
      <c r="C268" s="241"/>
      <c r="H268" s="291"/>
      <c r="I268" s="241"/>
      <c r="J268" s="241"/>
      <c r="K268" s="241"/>
      <c r="L268" s="241"/>
      <c r="M268" s="241"/>
      <c r="N268" s="268"/>
      <c r="O268" s="241"/>
    </row>
    <row r="269" spans="3:15" x14ac:dyDescent="0.2">
      <c r="C269" s="241"/>
      <c r="H269" s="291"/>
      <c r="I269" s="241"/>
      <c r="J269" s="241"/>
      <c r="K269" s="241"/>
      <c r="L269" s="241"/>
      <c r="M269" s="241"/>
      <c r="N269" s="268"/>
      <c r="O269" s="241"/>
    </row>
    <row r="270" spans="3:15" x14ac:dyDescent="0.2">
      <c r="C270" s="241"/>
      <c r="H270" s="291"/>
      <c r="I270" s="241"/>
      <c r="J270" s="241"/>
      <c r="K270" s="241"/>
      <c r="L270" s="241"/>
      <c r="M270" s="241"/>
      <c r="N270" s="268"/>
      <c r="O270" s="241"/>
    </row>
    <row r="271" spans="3:15" x14ac:dyDescent="0.2">
      <c r="C271" s="241"/>
      <c r="H271" s="291"/>
      <c r="I271" s="241"/>
      <c r="J271" s="241"/>
      <c r="K271" s="241"/>
      <c r="L271" s="241"/>
      <c r="M271" s="241"/>
      <c r="N271" s="268"/>
      <c r="O271" s="241"/>
    </row>
    <row r="272" spans="3:15" x14ac:dyDescent="0.2">
      <c r="C272" s="241"/>
      <c r="H272" s="291"/>
      <c r="I272" s="241"/>
      <c r="J272" s="241"/>
      <c r="K272" s="241"/>
      <c r="L272" s="241"/>
      <c r="M272" s="241"/>
      <c r="N272" s="268"/>
      <c r="O272" s="241"/>
    </row>
    <row r="273" spans="3:15" x14ac:dyDescent="0.2">
      <c r="C273" s="241"/>
      <c r="H273" s="291"/>
      <c r="I273" s="241"/>
      <c r="J273" s="241"/>
      <c r="K273" s="241"/>
      <c r="L273" s="241"/>
      <c r="M273" s="241"/>
      <c r="N273" s="268"/>
      <c r="O273" s="241"/>
    </row>
    <row r="274" spans="3:15" x14ac:dyDescent="0.2">
      <c r="C274" s="241"/>
      <c r="H274" s="291"/>
      <c r="I274" s="241"/>
      <c r="J274" s="241"/>
      <c r="K274" s="241"/>
      <c r="L274" s="241"/>
      <c r="M274" s="241"/>
      <c r="N274" s="268"/>
      <c r="O274" s="241"/>
    </row>
    <row r="275" spans="3:15" x14ac:dyDescent="0.2">
      <c r="C275" s="241"/>
      <c r="H275" s="291"/>
      <c r="I275" s="241"/>
      <c r="J275" s="241"/>
      <c r="K275" s="241"/>
      <c r="L275" s="241"/>
      <c r="M275" s="241"/>
      <c r="N275" s="268"/>
      <c r="O275" s="241"/>
    </row>
    <row r="276" spans="3:15" x14ac:dyDescent="0.2">
      <c r="C276" s="241"/>
      <c r="H276" s="291"/>
      <c r="I276" s="241"/>
      <c r="J276" s="241"/>
      <c r="K276" s="241"/>
      <c r="L276" s="241"/>
      <c r="M276" s="241"/>
      <c r="N276" s="268"/>
      <c r="O276" s="241"/>
    </row>
    <row r="277" spans="3:15" x14ac:dyDescent="0.2">
      <c r="C277" s="241"/>
      <c r="H277" s="291"/>
      <c r="I277" s="241"/>
      <c r="J277" s="241"/>
      <c r="K277" s="241"/>
      <c r="L277" s="241"/>
      <c r="M277" s="241"/>
      <c r="N277" s="268"/>
      <c r="O277" s="241"/>
    </row>
    <row r="278" spans="3:15" x14ac:dyDescent="0.2">
      <c r="C278" s="241"/>
      <c r="H278" s="291"/>
      <c r="I278" s="241"/>
      <c r="J278" s="241"/>
      <c r="K278" s="241"/>
      <c r="L278" s="241"/>
      <c r="M278" s="241"/>
      <c r="N278" s="268"/>
      <c r="O278" s="241"/>
    </row>
    <row r="279" spans="3:15" x14ac:dyDescent="0.2">
      <c r="C279" s="241"/>
      <c r="H279" s="291"/>
      <c r="I279" s="241"/>
      <c r="J279" s="241"/>
      <c r="K279" s="241"/>
      <c r="L279" s="241"/>
      <c r="M279" s="241"/>
      <c r="N279" s="268"/>
      <c r="O279" s="241"/>
    </row>
    <row r="280" spans="3:15" x14ac:dyDescent="0.2">
      <c r="C280" s="241"/>
      <c r="H280" s="291"/>
      <c r="I280" s="241"/>
      <c r="J280" s="241"/>
      <c r="K280" s="241"/>
      <c r="L280" s="241"/>
      <c r="M280" s="241"/>
      <c r="N280" s="268"/>
      <c r="O280" s="241"/>
    </row>
    <row r="281" spans="3:15" x14ac:dyDescent="0.2">
      <c r="C281" s="241"/>
      <c r="H281" s="291"/>
      <c r="I281" s="241"/>
      <c r="J281" s="241"/>
      <c r="K281" s="241"/>
      <c r="L281" s="241"/>
      <c r="M281" s="241"/>
      <c r="N281" s="268"/>
      <c r="O281" s="241"/>
    </row>
    <row r="282" spans="3:15" x14ac:dyDescent="0.2">
      <c r="C282" s="241"/>
      <c r="H282" s="291"/>
      <c r="I282" s="241"/>
      <c r="J282" s="241"/>
      <c r="K282" s="241"/>
      <c r="L282" s="241"/>
      <c r="M282" s="241"/>
      <c r="N282" s="268"/>
      <c r="O282" s="241"/>
    </row>
    <row r="283" spans="3:15" x14ac:dyDescent="0.2">
      <c r="C283" s="241"/>
      <c r="H283" s="291"/>
      <c r="I283" s="241"/>
      <c r="J283" s="241"/>
      <c r="K283" s="241"/>
      <c r="L283" s="241"/>
      <c r="M283" s="241"/>
      <c r="N283" s="268"/>
      <c r="O283" s="241"/>
    </row>
    <row r="284" spans="3:15" x14ac:dyDescent="0.2">
      <c r="C284" s="241"/>
      <c r="H284" s="291"/>
      <c r="I284" s="241"/>
      <c r="J284" s="241"/>
      <c r="K284" s="241"/>
      <c r="L284" s="241"/>
      <c r="M284" s="241"/>
      <c r="N284" s="268"/>
      <c r="O284" s="241"/>
    </row>
    <row r="285" spans="3:15" x14ac:dyDescent="0.2">
      <c r="C285" s="241"/>
      <c r="H285" s="291"/>
      <c r="I285" s="241"/>
      <c r="J285" s="241"/>
      <c r="K285" s="241"/>
      <c r="L285" s="241"/>
      <c r="M285" s="241"/>
      <c r="N285" s="268"/>
      <c r="O285" s="241"/>
    </row>
    <row r="286" spans="3:15" x14ac:dyDescent="0.2">
      <c r="C286" s="241"/>
      <c r="H286" s="291"/>
      <c r="I286" s="241"/>
      <c r="J286" s="241"/>
      <c r="K286" s="241"/>
      <c r="L286" s="241"/>
      <c r="M286" s="241"/>
      <c r="N286" s="268"/>
      <c r="O286" s="241"/>
    </row>
    <row r="287" spans="3:15" x14ac:dyDescent="0.2">
      <c r="C287" s="241"/>
      <c r="H287" s="291"/>
      <c r="I287" s="241"/>
      <c r="J287" s="241"/>
      <c r="K287" s="241"/>
      <c r="L287" s="241"/>
      <c r="M287" s="241"/>
      <c r="N287" s="268"/>
      <c r="O287" s="241"/>
    </row>
    <row r="288" spans="3:15" x14ac:dyDescent="0.2">
      <c r="C288" s="241"/>
      <c r="H288" s="291"/>
      <c r="I288" s="241"/>
      <c r="J288" s="241"/>
      <c r="K288" s="241"/>
      <c r="L288" s="241"/>
      <c r="M288" s="241"/>
      <c r="N288" s="268"/>
      <c r="O288" s="241"/>
    </row>
    <row r="289" spans="3:15" x14ac:dyDescent="0.2">
      <c r="C289" s="241"/>
      <c r="H289" s="291"/>
      <c r="I289" s="241"/>
      <c r="J289" s="241"/>
      <c r="K289" s="241"/>
      <c r="L289" s="241"/>
      <c r="M289" s="241"/>
      <c r="N289" s="268"/>
      <c r="O289" s="241"/>
    </row>
    <row r="290" spans="3:15" x14ac:dyDescent="0.2">
      <c r="C290" s="241"/>
      <c r="H290" s="291"/>
      <c r="I290" s="241"/>
      <c r="J290" s="241"/>
      <c r="K290" s="241"/>
      <c r="L290" s="241"/>
      <c r="M290" s="241"/>
      <c r="N290" s="268"/>
      <c r="O290" s="241"/>
    </row>
    <row r="291" spans="3:15" x14ac:dyDescent="0.2">
      <c r="C291" s="241"/>
      <c r="H291" s="291"/>
      <c r="I291" s="241"/>
      <c r="J291" s="241"/>
      <c r="K291" s="241"/>
      <c r="L291" s="241"/>
      <c r="M291" s="241"/>
      <c r="N291" s="268"/>
      <c r="O291" s="241"/>
    </row>
    <row r="292" spans="3:15" x14ac:dyDescent="0.2">
      <c r="C292" s="241"/>
      <c r="H292" s="291"/>
      <c r="I292" s="241"/>
      <c r="J292" s="241"/>
      <c r="K292" s="241"/>
      <c r="L292" s="241"/>
      <c r="M292" s="241"/>
      <c r="N292" s="268"/>
      <c r="O292" s="241"/>
    </row>
    <row r="293" spans="3:15" x14ac:dyDescent="0.2">
      <c r="C293" s="241"/>
      <c r="H293" s="291"/>
      <c r="I293" s="241"/>
      <c r="J293" s="241"/>
      <c r="K293" s="241"/>
      <c r="L293" s="241"/>
      <c r="M293" s="241"/>
      <c r="N293" s="268"/>
      <c r="O293" s="241"/>
    </row>
    <row r="294" spans="3:15" x14ac:dyDescent="0.2">
      <c r="C294" s="241"/>
      <c r="H294" s="291"/>
      <c r="I294" s="241"/>
      <c r="J294" s="241"/>
      <c r="K294" s="241"/>
      <c r="L294" s="241"/>
      <c r="M294" s="241"/>
      <c r="N294" s="268"/>
      <c r="O294" s="241"/>
    </row>
    <row r="295" spans="3:15" x14ac:dyDescent="0.2">
      <c r="C295" s="241"/>
      <c r="H295" s="291"/>
      <c r="I295" s="241"/>
      <c r="J295" s="241"/>
      <c r="K295" s="241"/>
      <c r="L295" s="241"/>
      <c r="M295" s="241"/>
      <c r="N295" s="268"/>
      <c r="O295" s="241"/>
    </row>
    <row r="296" spans="3:15" x14ac:dyDescent="0.2">
      <c r="C296" s="241"/>
      <c r="H296" s="291"/>
      <c r="I296" s="241"/>
      <c r="J296" s="241"/>
      <c r="K296" s="241"/>
      <c r="L296" s="241"/>
      <c r="M296" s="241"/>
      <c r="N296" s="268"/>
      <c r="O296" s="241"/>
    </row>
    <row r="297" spans="3:15" x14ac:dyDescent="0.2">
      <c r="C297" s="241"/>
      <c r="H297" s="291"/>
      <c r="I297" s="241"/>
      <c r="J297" s="241"/>
      <c r="K297" s="241"/>
      <c r="L297" s="241"/>
      <c r="M297" s="241"/>
      <c r="N297" s="268"/>
      <c r="O297" s="241"/>
    </row>
    <row r="298" spans="3:15" x14ac:dyDescent="0.2">
      <c r="C298" s="241"/>
      <c r="H298" s="291"/>
      <c r="I298" s="241"/>
      <c r="J298" s="241"/>
      <c r="K298" s="241"/>
      <c r="L298" s="241"/>
      <c r="M298" s="241"/>
      <c r="N298" s="268"/>
      <c r="O298" s="241"/>
    </row>
    <row r="299" spans="3:15" x14ac:dyDescent="0.2">
      <c r="C299" s="241"/>
      <c r="H299" s="291"/>
      <c r="I299" s="241"/>
      <c r="J299" s="241"/>
      <c r="K299" s="241"/>
      <c r="L299" s="241"/>
      <c r="M299" s="241"/>
      <c r="N299" s="268"/>
      <c r="O299" s="241"/>
    </row>
    <row r="300" spans="3:15" x14ac:dyDescent="0.2">
      <c r="C300" s="241"/>
      <c r="H300" s="291"/>
      <c r="I300" s="241"/>
      <c r="J300" s="241"/>
      <c r="K300" s="241"/>
      <c r="L300" s="241"/>
      <c r="M300" s="241"/>
      <c r="N300" s="268"/>
      <c r="O300" s="241"/>
    </row>
    <row r="301" spans="3:15" x14ac:dyDescent="0.2">
      <c r="C301" s="241"/>
      <c r="H301" s="291"/>
      <c r="I301" s="241"/>
      <c r="J301" s="241"/>
      <c r="K301" s="241"/>
      <c r="L301" s="241"/>
      <c r="M301" s="241"/>
      <c r="N301" s="268"/>
      <c r="O301" s="241"/>
    </row>
    <row r="302" spans="3:15" x14ac:dyDescent="0.2">
      <c r="C302" s="241"/>
      <c r="H302" s="291"/>
      <c r="I302" s="241"/>
      <c r="J302" s="241"/>
      <c r="K302" s="241"/>
      <c r="L302" s="241"/>
      <c r="M302" s="241"/>
      <c r="N302" s="268"/>
      <c r="O302" s="241"/>
    </row>
    <row r="303" spans="3:15" x14ac:dyDescent="0.2">
      <c r="C303" s="241"/>
      <c r="H303" s="291"/>
      <c r="I303" s="241"/>
      <c r="J303" s="241"/>
      <c r="K303" s="241"/>
      <c r="L303" s="241"/>
      <c r="M303" s="241"/>
      <c r="N303" s="268"/>
      <c r="O303" s="241"/>
    </row>
    <row r="304" spans="3:15" x14ac:dyDescent="0.2">
      <c r="C304" s="241"/>
      <c r="H304" s="291"/>
      <c r="I304" s="241"/>
      <c r="J304" s="241"/>
      <c r="K304" s="241"/>
      <c r="L304" s="241"/>
      <c r="M304" s="241"/>
      <c r="N304" s="268"/>
      <c r="O304" s="241"/>
    </row>
    <row r="305" spans="3:15" x14ac:dyDescent="0.2">
      <c r="C305" s="241"/>
      <c r="H305" s="291"/>
      <c r="I305" s="241"/>
      <c r="J305" s="241"/>
      <c r="K305" s="241"/>
      <c r="L305" s="241"/>
      <c r="M305" s="241"/>
      <c r="N305" s="268"/>
      <c r="O305" s="241"/>
    </row>
    <row r="306" spans="3:15" x14ac:dyDescent="0.2">
      <c r="C306" s="241"/>
      <c r="H306" s="291"/>
      <c r="I306" s="241"/>
      <c r="J306" s="241"/>
      <c r="K306" s="241"/>
      <c r="L306" s="241"/>
      <c r="M306" s="241"/>
      <c r="N306" s="268"/>
      <c r="O306" s="241"/>
    </row>
    <row r="307" spans="3:15" x14ac:dyDescent="0.2">
      <c r="C307" s="241"/>
      <c r="H307" s="291"/>
      <c r="I307" s="241"/>
      <c r="J307" s="241"/>
      <c r="K307" s="241"/>
      <c r="L307" s="241"/>
      <c r="M307" s="241"/>
      <c r="N307" s="268"/>
      <c r="O307" s="241"/>
    </row>
    <row r="308" spans="3:15" x14ac:dyDescent="0.2">
      <c r="C308" s="241"/>
      <c r="H308" s="291"/>
      <c r="I308" s="241"/>
      <c r="J308" s="241"/>
      <c r="K308" s="241"/>
      <c r="L308" s="241"/>
      <c r="M308" s="241"/>
      <c r="N308" s="268"/>
      <c r="O308" s="241"/>
    </row>
    <row r="309" spans="3:15" x14ac:dyDescent="0.2">
      <c r="C309" s="241"/>
      <c r="H309" s="291"/>
      <c r="I309" s="241"/>
      <c r="J309" s="241"/>
      <c r="K309" s="241"/>
      <c r="L309" s="241"/>
      <c r="M309" s="241"/>
      <c r="N309" s="268"/>
      <c r="O309" s="241"/>
    </row>
    <row r="310" spans="3:15" x14ac:dyDescent="0.2">
      <c r="C310" s="241"/>
      <c r="H310" s="291"/>
      <c r="I310" s="241"/>
      <c r="J310" s="241"/>
      <c r="K310" s="241"/>
      <c r="L310" s="241"/>
      <c r="M310" s="241"/>
      <c r="N310" s="268"/>
      <c r="O310" s="241"/>
    </row>
    <row r="311" spans="3:15" x14ac:dyDescent="0.2">
      <c r="C311" s="241"/>
      <c r="H311" s="291"/>
      <c r="I311" s="241"/>
      <c r="J311" s="241"/>
      <c r="K311" s="241"/>
      <c r="L311" s="241"/>
      <c r="M311" s="241"/>
      <c r="N311" s="268"/>
      <c r="O311" s="241"/>
    </row>
    <row r="312" spans="3:15" x14ac:dyDescent="0.2">
      <c r="C312" s="241"/>
      <c r="H312" s="291"/>
      <c r="I312" s="241"/>
      <c r="J312" s="241"/>
      <c r="K312" s="241"/>
      <c r="L312" s="241"/>
      <c r="M312" s="241"/>
      <c r="N312" s="268"/>
      <c r="O312" s="241"/>
    </row>
    <row r="313" spans="3:15" x14ac:dyDescent="0.2">
      <c r="C313" s="241"/>
      <c r="H313" s="291"/>
      <c r="I313" s="241"/>
      <c r="J313" s="241"/>
      <c r="K313" s="241"/>
      <c r="L313" s="241"/>
      <c r="M313" s="241"/>
      <c r="N313" s="268"/>
      <c r="O313" s="241"/>
    </row>
    <row r="314" spans="3:15" x14ac:dyDescent="0.2">
      <c r="C314" s="241"/>
      <c r="H314" s="291"/>
      <c r="I314" s="241"/>
      <c r="J314" s="241"/>
      <c r="K314" s="241"/>
      <c r="L314" s="241"/>
      <c r="M314" s="241"/>
      <c r="N314" s="268"/>
      <c r="O314" s="241"/>
    </row>
    <row r="315" spans="3:15" x14ac:dyDescent="0.2">
      <c r="C315" s="241"/>
      <c r="H315" s="291"/>
      <c r="I315" s="241"/>
      <c r="J315" s="241"/>
      <c r="K315" s="241"/>
      <c r="L315" s="241"/>
      <c r="M315" s="241"/>
      <c r="N315" s="268"/>
      <c r="O315" s="241"/>
    </row>
    <row r="316" spans="3:15" x14ac:dyDescent="0.2">
      <c r="C316" s="241"/>
      <c r="H316" s="291"/>
      <c r="I316" s="241"/>
      <c r="J316" s="241"/>
      <c r="K316" s="241"/>
      <c r="L316" s="241"/>
      <c r="M316" s="241"/>
      <c r="N316" s="268"/>
      <c r="O316" s="241"/>
    </row>
    <row r="317" spans="3:15" x14ac:dyDescent="0.2">
      <c r="C317" s="241"/>
      <c r="H317" s="291"/>
      <c r="I317" s="241"/>
      <c r="J317" s="241"/>
      <c r="K317" s="241"/>
      <c r="L317" s="241"/>
      <c r="M317" s="241"/>
      <c r="N317" s="268"/>
      <c r="O317" s="241"/>
    </row>
    <row r="318" spans="3:15" x14ac:dyDescent="0.2">
      <c r="C318" s="241"/>
      <c r="H318" s="291"/>
      <c r="I318" s="241"/>
      <c r="J318" s="241"/>
      <c r="K318" s="241"/>
      <c r="L318" s="241"/>
      <c r="M318" s="241"/>
      <c r="N318" s="268"/>
      <c r="O318" s="241"/>
    </row>
    <row r="319" spans="3:15" x14ac:dyDescent="0.2">
      <c r="C319" s="241"/>
      <c r="H319" s="291"/>
      <c r="I319" s="241"/>
      <c r="J319" s="241"/>
      <c r="K319" s="241"/>
      <c r="L319" s="241"/>
      <c r="M319" s="241"/>
      <c r="N319" s="268"/>
      <c r="O319" s="241"/>
    </row>
    <row r="320" spans="3:15" x14ac:dyDescent="0.2">
      <c r="C320" s="241"/>
      <c r="H320" s="291"/>
      <c r="I320" s="241"/>
      <c r="J320" s="241"/>
      <c r="K320" s="241"/>
      <c r="L320" s="241"/>
      <c r="M320" s="241"/>
      <c r="N320" s="268"/>
      <c r="O320" s="241"/>
    </row>
    <row r="321" spans="3:15" x14ac:dyDescent="0.2">
      <c r="C321" s="241"/>
      <c r="H321" s="291"/>
      <c r="I321" s="241"/>
      <c r="J321" s="241"/>
      <c r="K321" s="241"/>
      <c r="L321" s="241"/>
      <c r="M321" s="241"/>
      <c r="N321" s="268"/>
      <c r="O321" s="241"/>
    </row>
    <row r="322" spans="3:15" x14ac:dyDescent="0.2">
      <c r="C322" s="241"/>
      <c r="H322" s="291"/>
      <c r="I322" s="241"/>
      <c r="J322" s="241"/>
      <c r="K322" s="241"/>
      <c r="L322" s="241"/>
      <c r="M322" s="241"/>
      <c r="N322" s="268"/>
      <c r="O322" s="241"/>
    </row>
    <row r="323" spans="3:15" x14ac:dyDescent="0.2">
      <c r="C323" s="241"/>
      <c r="H323" s="291"/>
      <c r="I323" s="241"/>
      <c r="J323" s="241"/>
      <c r="K323" s="241"/>
      <c r="L323" s="241"/>
      <c r="M323" s="241"/>
      <c r="N323" s="268"/>
      <c r="O323" s="241"/>
    </row>
    <row r="324" spans="3:15" x14ac:dyDescent="0.2">
      <c r="C324" s="241"/>
      <c r="H324" s="291"/>
      <c r="I324" s="241"/>
      <c r="J324" s="241"/>
      <c r="K324" s="241"/>
      <c r="L324" s="241"/>
      <c r="M324" s="241"/>
      <c r="N324" s="268"/>
      <c r="O324" s="241"/>
    </row>
    <row r="325" spans="3:15" x14ac:dyDescent="0.2">
      <c r="C325" s="241"/>
      <c r="H325" s="291"/>
      <c r="I325" s="241"/>
      <c r="J325" s="241"/>
      <c r="K325" s="241"/>
      <c r="L325" s="241"/>
      <c r="M325" s="241"/>
      <c r="N325" s="268"/>
      <c r="O325" s="241"/>
    </row>
    <row r="326" spans="3:15" x14ac:dyDescent="0.2">
      <c r="C326" s="241"/>
      <c r="H326" s="291"/>
      <c r="I326" s="241"/>
      <c r="J326" s="241"/>
      <c r="K326" s="241"/>
      <c r="L326" s="241"/>
      <c r="M326" s="241"/>
      <c r="N326" s="268"/>
      <c r="O326" s="241"/>
    </row>
    <row r="327" spans="3:15" x14ac:dyDescent="0.2">
      <c r="C327" s="241"/>
      <c r="H327" s="291"/>
      <c r="I327" s="241"/>
      <c r="J327" s="241"/>
      <c r="K327" s="241"/>
      <c r="L327" s="241"/>
      <c r="M327" s="241"/>
      <c r="N327" s="268"/>
      <c r="O327" s="241"/>
    </row>
    <row r="328" spans="3:15" x14ac:dyDescent="0.2">
      <c r="C328" s="241"/>
      <c r="H328" s="291"/>
      <c r="I328" s="241"/>
      <c r="J328" s="241"/>
      <c r="K328" s="241"/>
      <c r="L328" s="241"/>
      <c r="M328" s="241"/>
      <c r="N328" s="268"/>
      <c r="O328" s="241"/>
    </row>
    <row r="329" spans="3:15" x14ac:dyDescent="0.2">
      <c r="C329" s="241"/>
      <c r="H329" s="291"/>
      <c r="I329" s="241"/>
      <c r="J329" s="241"/>
      <c r="K329" s="241"/>
      <c r="L329" s="241"/>
      <c r="M329" s="241"/>
      <c r="N329" s="268"/>
      <c r="O329" s="241"/>
    </row>
    <row r="330" spans="3:15" x14ac:dyDescent="0.2">
      <c r="C330" s="241"/>
      <c r="H330" s="291"/>
      <c r="I330" s="241"/>
      <c r="J330" s="241"/>
      <c r="K330" s="241"/>
      <c r="L330" s="241"/>
      <c r="M330" s="241"/>
      <c r="N330" s="268"/>
      <c r="O330" s="241"/>
    </row>
    <row r="331" spans="3:15" x14ac:dyDescent="0.2">
      <c r="C331" s="241"/>
      <c r="H331" s="291"/>
      <c r="I331" s="241"/>
      <c r="J331" s="241"/>
      <c r="K331" s="241"/>
      <c r="L331" s="241"/>
      <c r="M331" s="241"/>
      <c r="N331" s="268"/>
      <c r="O331" s="241"/>
    </row>
    <row r="332" spans="3:15" x14ac:dyDescent="0.2">
      <c r="C332" s="241"/>
      <c r="H332" s="291"/>
      <c r="I332" s="241"/>
      <c r="J332" s="241"/>
      <c r="K332" s="241"/>
      <c r="L332" s="241"/>
      <c r="M332" s="241"/>
      <c r="N332" s="268"/>
      <c r="O332" s="241"/>
    </row>
    <row r="333" spans="3:15" x14ac:dyDescent="0.2">
      <c r="C333" s="241"/>
      <c r="H333" s="291"/>
      <c r="I333" s="241"/>
      <c r="J333" s="241"/>
      <c r="K333" s="241"/>
      <c r="L333" s="241"/>
      <c r="M333" s="241"/>
      <c r="N333" s="268"/>
      <c r="O333" s="241"/>
    </row>
    <row r="334" spans="3:15" x14ac:dyDescent="0.2">
      <c r="C334" s="241"/>
      <c r="H334" s="291"/>
      <c r="I334" s="241"/>
      <c r="J334" s="241"/>
      <c r="K334" s="241"/>
      <c r="L334" s="241"/>
      <c r="M334" s="241"/>
      <c r="N334" s="268"/>
      <c r="O334" s="241"/>
    </row>
    <row r="335" spans="3:15" x14ac:dyDescent="0.2">
      <c r="C335" s="241"/>
      <c r="H335" s="291"/>
      <c r="I335" s="241"/>
      <c r="J335" s="241"/>
      <c r="K335" s="241"/>
      <c r="L335" s="241"/>
      <c r="M335" s="241"/>
      <c r="N335" s="268"/>
      <c r="O335" s="241"/>
    </row>
    <row r="336" spans="3:15" x14ac:dyDescent="0.2">
      <c r="C336" s="241"/>
      <c r="H336" s="291"/>
      <c r="I336" s="241"/>
      <c r="J336" s="241"/>
      <c r="K336" s="241"/>
      <c r="L336" s="241"/>
      <c r="M336" s="241"/>
      <c r="N336" s="268"/>
      <c r="O336" s="241"/>
    </row>
    <row r="337" spans="3:15" x14ac:dyDescent="0.2">
      <c r="C337" s="241"/>
      <c r="H337" s="291"/>
      <c r="I337" s="241"/>
      <c r="J337" s="241"/>
      <c r="K337" s="241"/>
      <c r="L337" s="241"/>
      <c r="M337" s="241"/>
      <c r="N337" s="268"/>
      <c r="O337" s="241"/>
    </row>
    <row r="338" spans="3:15" x14ac:dyDescent="0.2">
      <c r="C338" s="241"/>
      <c r="H338" s="291"/>
      <c r="I338" s="241"/>
      <c r="J338" s="241"/>
      <c r="K338" s="241"/>
      <c r="L338" s="241"/>
      <c r="M338" s="241"/>
      <c r="N338" s="268"/>
      <c r="O338" s="241"/>
    </row>
    <row r="339" spans="3:15" x14ac:dyDescent="0.2">
      <c r="C339" s="241"/>
      <c r="H339" s="291"/>
      <c r="I339" s="241"/>
      <c r="J339" s="241"/>
      <c r="K339" s="241"/>
      <c r="L339" s="241"/>
      <c r="M339" s="241"/>
      <c r="N339" s="268"/>
      <c r="O339" s="241"/>
    </row>
    <row r="340" spans="3:15" x14ac:dyDescent="0.2">
      <c r="C340" s="241"/>
      <c r="H340" s="291"/>
      <c r="I340" s="241"/>
      <c r="J340" s="241"/>
      <c r="K340" s="241"/>
      <c r="L340" s="241"/>
      <c r="M340" s="241"/>
      <c r="N340" s="268"/>
      <c r="O340" s="241"/>
    </row>
    <row r="341" spans="3:15" x14ac:dyDescent="0.2">
      <c r="C341" s="241"/>
      <c r="H341" s="291"/>
      <c r="I341" s="241"/>
      <c r="J341" s="241"/>
      <c r="K341" s="241"/>
      <c r="L341" s="241"/>
      <c r="M341" s="241"/>
      <c r="N341" s="268"/>
      <c r="O341" s="241"/>
    </row>
    <row r="342" spans="3:15" x14ac:dyDescent="0.2">
      <c r="C342" s="241"/>
      <c r="H342" s="291"/>
      <c r="I342" s="241"/>
      <c r="J342" s="241"/>
      <c r="K342" s="241"/>
      <c r="L342" s="241"/>
      <c r="M342" s="241"/>
      <c r="N342" s="268"/>
      <c r="O342" s="241"/>
    </row>
    <row r="343" spans="3:15" x14ac:dyDescent="0.2">
      <c r="C343" s="241"/>
      <c r="H343" s="291"/>
      <c r="I343" s="241"/>
      <c r="J343" s="241"/>
      <c r="K343" s="241"/>
      <c r="L343" s="241"/>
      <c r="M343" s="241"/>
      <c r="N343" s="268"/>
      <c r="O343" s="241"/>
    </row>
    <row r="344" spans="3:15" x14ac:dyDescent="0.2">
      <c r="C344" s="241"/>
      <c r="H344" s="291"/>
      <c r="I344" s="241"/>
      <c r="J344" s="241"/>
      <c r="K344" s="241"/>
      <c r="L344" s="241"/>
      <c r="M344" s="241"/>
      <c r="N344" s="268"/>
      <c r="O344" s="241"/>
    </row>
    <row r="345" spans="3:15" x14ac:dyDescent="0.2">
      <c r="C345" s="241"/>
      <c r="H345" s="291"/>
      <c r="I345" s="241"/>
      <c r="J345" s="241"/>
      <c r="K345" s="241"/>
      <c r="L345" s="241"/>
      <c r="M345" s="241"/>
      <c r="N345" s="268"/>
      <c r="O345" s="241"/>
    </row>
    <row r="346" spans="3:15" x14ac:dyDescent="0.2">
      <c r="C346" s="241"/>
      <c r="H346" s="291"/>
      <c r="I346" s="241"/>
      <c r="J346" s="241"/>
      <c r="K346" s="241"/>
      <c r="L346" s="241"/>
      <c r="M346" s="241"/>
      <c r="N346" s="268"/>
      <c r="O346" s="241"/>
    </row>
    <row r="347" spans="3:15" x14ac:dyDescent="0.2">
      <c r="C347" s="241"/>
      <c r="H347" s="291"/>
      <c r="I347" s="241"/>
      <c r="J347" s="241"/>
      <c r="K347" s="241"/>
      <c r="L347" s="241"/>
      <c r="M347" s="241"/>
      <c r="N347" s="268"/>
      <c r="O347" s="241"/>
    </row>
    <row r="348" spans="3:15" x14ac:dyDescent="0.2">
      <c r="C348" s="241"/>
      <c r="H348" s="291"/>
      <c r="I348" s="241"/>
      <c r="J348" s="241"/>
      <c r="K348" s="241"/>
      <c r="L348" s="241"/>
      <c r="M348" s="241"/>
      <c r="N348" s="268"/>
      <c r="O348" s="241"/>
    </row>
    <row r="349" spans="3:15" x14ac:dyDescent="0.2">
      <c r="C349" s="241"/>
      <c r="H349" s="291"/>
      <c r="I349" s="241"/>
      <c r="J349" s="241"/>
      <c r="K349" s="241"/>
      <c r="L349" s="241"/>
      <c r="M349" s="241"/>
      <c r="N349" s="268"/>
      <c r="O349" s="241"/>
    </row>
    <row r="350" spans="3:15" x14ac:dyDescent="0.2">
      <c r="C350" s="241"/>
      <c r="H350" s="291"/>
      <c r="I350" s="241"/>
      <c r="J350" s="241"/>
      <c r="K350" s="241"/>
      <c r="L350" s="241"/>
      <c r="M350" s="241"/>
      <c r="N350" s="268"/>
      <c r="O350" s="241"/>
    </row>
    <row r="351" spans="3:15" x14ac:dyDescent="0.2">
      <c r="C351" s="241"/>
      <c r="H351" s="291"/>
      <c r="I351" s="241"/>
      <c r="J351" s="241"/>
      <c r="K351" s="241"/>
      <c r="L351" s="241"/>
      <c r="M351" s="241"/>
      <c r="N351" s="268"/>
      <c r="O351" s="241"/>
    </row>
    <row r="352" spans="3:15" x14ac:dyDescent="0.2">
      <c r="C352" s="241"/>
      <c r="H352" s="291"/>
      <c r="I352" s="241"/>
      <c r="J352" s="241"/>
      <c r="K352" s="241"/>
      <c r="L352" s="241"/>
      <c r="M352" s="241"/>
      <c r="N352" s="268"/>
      <c r="O352" s="241"/>
    </row>
    <row r="353" spans="3:15" x14ac:dyDescent="0.2">
      <c r="C353" s="241"/>
      <c r="H353" s="291"/>
      <c r="I353" s="241"/>
      <c r="J353" s="241"/>
      <c r="K353" s="241"/>
      <c r="L353" s="241"/>
      <c r="M353" s="241"/>
      <c r="N353" s="268"/>
      <c r="O353" s="241"/>
    </row>
    <row r="354" spans="3:15" x14ac:dyDescent="0.2">
      <c r="C354" s="241"/>
      <c r="H354" s="291"/>
      <c r="I354" s="241"/>
      <c r="J354" s="241"/>
      <c r="K354" s="241"/>
      <c r="L354" s="241"/>
      <c r="M354" s="241"/>
      <c r="N354" s="268"/>
      <c r="O354" s="241"/>
    </row>
    <row r="355" spans="3:15" x14ac:dyDescent="0.2">
      <c r="C355" s="241"/>
      <c r="H355" s="291"/>
      <c r="I355" s="241"/>
      <c r="J355" s="241"/>
      <c r="K355" s="241"/>
      <c r="L355" s="241"/>
      <c r="M355" s="241"/>
      <c r="N355" s="268"/>
      <c r="O355" s="241"/>
    </row>
    <row r="356" spans="3:15" x14ac:dyDescent="0.2">
      <c r="C356" s="241"/>
      <c r="H356" s="291"/>
      <c r="I356" s="241"/>
      <c r="J356" s="241"/>
      <c r="K356" s="241"/>
      <c r="L356" s="241"/>
      <c r="M356" s="241"/>
      <c r="N356" s="268"/>
      <c r="O356" s="241"/>
    </row>
    <row r="357" spans="3:15" x14ac:dyDescent="0.2">
      <c r="C357" s="241"/>
      <c r="H357" s="291"/>
      <c r="I357" s="241"/>
      <c r="J357" s="241"/>
      <c r="K357" s="241"/>
      <c r="L357" s="241"/>
      <c r="M357" s="241"/>
      <c r="N357" s="268"/>
      <c r="O357" s="241"/>
    </row>
    <row r="358" spans="3:15" x14ac:dyDescent="0.2">
      <c r="C358" s="241"/>
      <c r="H358" s="291"/>
      <c r="I358" s="241"/>
      <c r="J358" s="241"/>
      <c r="K358" s="241"/>
      <c r="L358" s="241"/>
      <c r="M358" s="241"/>
      <c r="N358" s="268"/>
      <c r="O358" s="241"/>
    </row>
    <row r="359" spans="3:15" x14ac:dyDescent="0.2">
      <c r="C359" s="241"/>
      <c r="H359" s="291"/>
      <c r="I359" s="241"/>
      <c r="J359" s="241"/>
      <c r="K359" s="241"/>
      <c r="L359" s="241"/>
      <c r="M359" s="241"/>
      <c r="N359" s="268"/>
      <c r="O359" s="241"/>
    </row>
    <row r="360" spans="3:15" x14ac:dyDescent="0.2">
      <c r="C360" s="241"/>
      <c r="H360" s="291"/>
      <c r="I360" s="241"/>
      <c r="J360" s="241"/>
      <c r="K360" s="241"/>
      <c r="L360" s="241"/>
      <c r="M360" s="241"/>
      <c r="N360" s="268"/>
      <c r="O360" s="241"/>
    </row>
    <row r="361" spans="3:15" x14ac:dyDescent="0.2">
      <c r="C361" s="241"/>
      <c r="H361" s="291"/>
      <c r="I361" s="241"/>
      <c r="J361" s="241"/>
      <c r="K361" s="241"/>
      <c r="L361" s="241"/>
      <c r="M361" s="241"/>
      <c r="N361" s="268"/>
      <c r="O361" s="241"/>
    </row>
    <row r="362" spans="3:15" x14ac:dyDescent="0.2">
      <c r="C362" s="241"/>
      <c r="H362" s="291"/>
      <c r="I362" s="241"/>
      <c r="J362" s="241"/>
      <c r="K362" s="241"/>
      <c r="L362" s="241"/>
      <c r="M362" s="241"/>
      <c r="N362" s="268"/>
      <c r="O362" s="241"/>
    </row>
    <row r="363" spans="3:15" x14ac:dyDescent="0.2">
      <c r="C363" s="241"/>
      <c r="H363" s="291"/>
      <c r="I363" s="241"/>
      <c r="J363" s="241"/>
      <c r="K363" s="241"/>
      <c r="L363" s="241"/>
      <c r="M363" s="241"/>
      <c r="N363" s="268"/>
      <c r="O363" s="241"/>
    </row>
    <row r="364" spans="3:15" x14ac:dyDescent="0.2">
      <c r="C364" s="241"/>
      <c r="H364" s="291"/>
      <c r="I364" s="241"/>
      <c r="J364" s="241"/>
      <c r="K364" s="241"/>
      <c r="L364" s="241"/>
      <c r="M364" s="241"/>
      <c r="N364" s="268"/>
      <c r="O364" s="241"/>
    </row>
    <row r="365" spans="3:15" x14ac:dyDescent="0.2">
      <c r="C365" s="241"/>
      <c r="H365" s="291"/>
      <c r="I365" s="241"/>
      <c r="J365" s="241"/>
      <c r="K365" s="241"/>
      <c r="L365" s="241"/>
      <c r="M365" s="241"/>
      <c r="N365" s="268"/>
      <c r="O365" s="241"/>
    </row>
    <row r="366" spans="3:15" x14ac:dyDescent="0.2">
      <c r="C366" s="241"/>
      <c r="H366" s="291"/>
      <c r="I366" s="241"/>
      <c r="J366" s="241"/>
      <c r="K366" s="241"/>
      <c r="L366" s="241"/>
      <c r="M366" s="241"/>
      <c r="N366" s="268"/>
      <c r="O366" s="241"/>
    </row>
    <row r="367" spans="3:15" x14ac:dyDescent="0.2">
      <c r="C367" s="241"/>
      <c r="H367" s="291"/>
      <c r="I367" s="241"/>
      <c r="J367" s="241"/>
      <c r="K367" s="241"/>
      <c r="L367" s="241"/>
      <c r="M367" s="241"/>
      <c r="N367" s="268"/>
      <c r="O367" s="241"/>
    </row>
    <row r="368" spans="3:15" x14ac:dyDescent="0.2">
      <c r="C368" s="241"/>
      <c r="H368" s="291"/>
      <c r="I368" s="241"/>
      <c r="J368" s="241"/>
      <c r="K368" s="241"/>
      <c r="L368" s="241"/>
      <c r="M368" s="241"/>
      <c r="N368" s="268"/>
      <c r="O368" s="241"/>
    </row>
    <row r="369" spans="3:15" x14ac:dyDescent="0.2">
      <c r="C369" s="241"/>
      <c r="H369" s="291"/>
      <c r="I369" s="241"/>
      <c r="J369" s="241"/>
      <c r="K369" s="241"/>
      <c r="L369" s="241"/>
      <c r="M369" s="241"/>
      <c r="N369" s="268"/>
      <c r="O369" s="241"/>
    </row>
    <row r="370" spans="3:15" x14ac:dyDescent="0.2">
      <c r="C370" s="241"/>
      <c r="H370" s="291"/>
      <c r="I370" s="241"/>
      <c r="J370" s="241"/>
      <c r="K370" s="241"/>
      <c r="L370" s="241"/>
      <c r="M370" s="241"/>
      <c r="N370" s="268"/>
      <c r="O370" s="241"/>
    </row>
    <row r="371" spans="3:15" x14ac:dyDescent="0.2">
      <c r="C371" s="241"/>
      <c r="H371" s="291"/>
      <c r="I371" s="241"/>
      <c r="J371" s="241"/>
      <c r="K371" s="241"/>
      <c r="L371" s="241"/>
      <c r="M371" s="241"/>
      <c r="N371" s="268"/>
      <c r="O371" s="241"/>
    </row>
    <row r="372" spans="3:15" x14ac:dyDescent="0.2">
      <c r="C372" s="241"/>
      <c r="H372" s="291"/>
      <c r="I372" s="241"/>
      <c r="J372" s="241"/>
      <c r="K372" s="241"/>
      <c r="L372" s="241"/>
      <c r="M372" s="241"/>
      <c r="N372" s="268"/>
      <c r="O372" s="241"/>
    </row>
    <row r="373" spans="3:15" x14ac:dyDescent="0.2">
      <c r="C373" s="241"/>
      <c r="H373" s="291"/>
      <c r="I373" s="241"/>
      <c r="J373" s="241"/>
      <c r="K373" s="241"/>
      <c r="L373" s="241"/>
      <c r="M373" s="241"/>
      <c r="N373" s="268"/>
      <c r="O373" s="241"/>
    </row>
    <row r="374" spans="3:15" x14ac:dyDescent="0.2">
      <c r="C374" s="241"/>
      <c r="H374" s="291"/>
      <c r="I374" s="241"/>
      <c r="J374" s="241"/>
      <c r="K374" s="241"/>
      <c r="L374" s="241"/>
      <c r="M374" s="241"/>
      <c r="N374" s="268"/>
      <c r="O374" s="241"/>
    </row>
    <row r="375" spans="3:15" x14ac:dyDescent="0.2">
      <c r="C375" s="241"/>
      <c r="H375" s="291"/>
      <c r="I375" s="241"/>
      <c r="J375" s="241"/>
      <c r="K375" s="241"/>
      <c r="L375" s="241"/>
      <c r="M375" s="241"/>
      <c r="N375" s="268"/>
      <c r="O375" s="241"/>
    </row>
    <row r="376" spans="3:15" x14ac:dyDescent="0.2">
      <c r="C376" s="241"/>
      <c r="H376" s="291"/>
      <c r="I376" s="241"/>
      <c r="J376" s="241"/>
      <c r="K376" s="241"/>
      <c r="L376" s="241"/>
      <c r="M376" s="241"/>
      <c r="N376" s="268"/>
      <c r="O376" s="241"/>
    </row>
    <row r="377" spans="3:15" x14ac:dyDescent="0.2">
      <c r="C377" s="241"/>
      <c r="H377" s="291"/>
      <c r="I377" s="241"/>
      <c r="J377" s="241"/>
      <c r="K377" s="241"/>
      <c r="L377" s="241"/>
      <c r="M377" s="241"/>
      <c r="N377" s="268"/>
      <c r="O377" s="241"/>
    </row>
    <row r="378" spans="3:15" x14ac:dyDescent="0.2">
      <c r="C378" s="241"/>
      <c r="H378" s="291"/>
      <c r="I378" s="241"/>
      <c r="J378" s="241"/>
      <c r="K378" s="241"/>
      <c r="L378" s="241"/>
      <c r="M378" s="241"/>
      <c r="N378" s="268"/>
      <c r="O378" s="241"/>
    </row>
    <row r="379" spans="3:15" x14ac:dyDescent="0.2">
      <c r="C379" s="241"/>
      <c r="H379" s="291"/>
      <c r="I379" s="241"/>
      <c r="J379" s="241"/>
      <c r="K379" s="241"/>
      <c r="L379" s="241"/>
      <c r="M379" s="241"/>
      <c r="N379" s="268"/>
      <c r="O379" s="241"/>
    </row>
    <row r="380" spans="3:15" x14ac:dyDescent="0.2">
      <c r="C380" s="241"/>
      <c r="H380" s="291"/>
      <c r="I380" s="241"/>
      <c r="J380" s="241"/>
      <c r="K380" s="241"/>
      <c r="L380" s="241"/>
      <c r="M380" s="241"/>
      <c r="N380" s="268"/>
      <c r="O380" s="241"/>
    </row>
    <row r="381" spans="3:15" x14ac:dyDescent="0.2">
      <c r="C381" s="241"/>
      <c r="H381" s="291"/>
      <c r="I381" s="241"/>
      <c r="J381" s="241"/>
      <c r="K381" s="241"/>
      <c r="L381" s="241"/>
      <c r="M381" s="241"/>
      <c r="N381" s="268"/>
      <c r="O381" s="241"/>
    </row>
    <row r="382" spans="3:15" x14ac:dyDescent="0.2">
      <c r="C382" s="241"/>
      <c r="H382" s="291"/>
      <c r="I382" s="241"/>
      <c r="J382" s="241"/>
      <c r="K382" s="241"/>
      <c r="L382" s="241"/>
      <c r="M382" s="241"/>
      <c r="N382" s="268"/>
      <c r="O382" s="241"/>
    </row>
    <row r="383" spans="3:15" x14ac:dyDescent="0.2">
      <c r="C383" s="241"/>
      <c r="H383" s="291"/>
      <c r="I383" s="241"/>
      <c r="J383" s="241"/>
      <c r="K383" s="241"/>
      <c r="L383" s="241"/>
      <c r="M383" s="241"/>
      <c r="N383" s="268"/>
      <c r="O383" s="241"/>
    </row>
    <row r="384" spans="3:15" x14ac:dyDescent="0.2">
      <c r="C384" s="241"/>
      <c r="H384" s="291"/>
      <c r="I384" s="241"/>
      <c r="J384" s="241"/>
      <c r="K384" s="241"/>
      <c r="L384" s="241"/>
      <c r="M384" s="241"/>
      <c r="N384" s="268"/>
      <c r="O384" s="241"/>
    </row>
    <row r="385" spans="3:15" x14ac:dyDescent="0.2">
      <c r="C385" s="241"/>
      <c r="H385" s="291"/>
      <c r="I385" s="241"/>
      <c r="J385" s="241"/>
      <c r="K385" s="241"/>
      <c r="L385" s="241"/>
      <c r="M385" s="241"/>
      <c r="N385" s="268"/>
      <c r="O385" s="241"/>
    </row>
    <row r="386" spans="3:15" x14ac:dyDescent="0.2">
      <c r="C386" s="241"/>
      <c r="H386" s="291"/>
      <c r="I386" s="241"/>
      <c r="J386" s="241"/>
      <c r="K386" s="241"/>
      <c r="L386" s="241"/>
      <c r="M386" s="241"/>
      <c r="N386" s="268"/>
      <c r="O386" s="241"/>
    </row>
    <row r="387" spans="3:15" x14ac:dyDescent="0.2">
      <c r="C387" s="241"/>
      <c r="H387" s="291"/>
      <c r="I387" s="241"/>
      <c r="J387" s="241"/>
      <c r="K387" s="241"/>
      <c r="L387" s="241"/>
      <c r="M387" s="241"/>
      <c r="N387" s="268"/>
      <c r="O387" s="241"/>
    </row>
    <row r="388" spans="3:15" x14ac:dyDescent="0.2">
      <c r="C388" s="241"/>
      <c r="H388" s="291"/>
      <c r="I388" s="241"/>
      <c r="J388" s="241"/>
      <c r="K388" s="241"/>
      <c r="L388" s="241"/>
      <c r="M388" s="241"/>
      <c r="N388" s="268"/>
      <c r="O388" s="241"/>
    </row>
    <row r="389" spans="3:15" x14ac:dyDescent="0.2">
      <c r="C389" s="241"/>
      <c r="H389" s="291"/>
      <c r="I389" s="241"/>
      <c r="J389" s="241"/>
      <c r="K389" s="241"/>
      <c r="L389" s="241"/>
      <c r="M389" s="241"/>
      <c r="N389" s="268"/>
      <c r="O389" s="241"/>
    </row>
    <row r="390" spans="3:15" x14ac:dyDescent="0.2">
      <c r="C390" s="241"/>
      <c r="H390" s="291"/>
      <c r="I390" s="241"/>
      <c r="J390" s="241"/>
      <c r="K390" s="241"/>
      <c r="L390" s="241"/>
      <c r="M390" s="241"/>
      <c r="N390" s="268"/>
      <c r="O390" s="241"/>
    </row>
    <row r="391" spans="3:15" x14ac:dyDescent="0.2">
      <c r="C391" s="241"/>
      <c r="H391" s="291"/>
      <c r="I391" s="241"/>
      <c r="J391" s="241"/>
      <c r="K391" s="241"/>
      <c r="L391" s="241"/>
      <c r="M391" s="241"/>
      <c r="N391" s="268"/>
      <c r="O391" s="241"/>
    </row>
    <row r="392" spans="3:15" x14ac:dyDescent="0.2">
      <c r="C392" s="241"/>
      <c r="H392" s="291"/>
      <c r="I392" s="241"/>
      <c r="J392" s="241"/>
      <c r="K392" s="241"/>
      <c r="L392" s="241"/>
      <c r="M392" s="241"/>
      <c r="N392" s="268"/>
      <c r="O392" s="241"/>
    </row>
    <row r="393" spans="3:15" x14ac:dyDescent="0.2">
      <c r="C393" s="241"/>
      <c r="H393" s="291"/>
      <c r="I393" s="241"/>
      <c r="J393" s="241"/>
      <c r="K393" s="241"/>
      <c r="L393" s="241"/>
      <c r="M393" s="241"/>
      <c r="N393" s="268"/>
      <c r="O393" s="241"/>
    </row>
    <row r="394" spans="3:15" x14ac:dyDescent="0.2">
      <c r="C394" s="241"/>
      <c r="H394" s="291"/>
      <c r="I394" s="241"/>
      <c r="J394" s="241"/>
      <c r="K394" s="241"/>
      <c r="L394" s="241"/>
      <c r="M394" s="241"/>
      <c r="N394" s="268"/>
      <c r="O394" s="241"/>
    </row>
    <row r="395" spans="3:15" x14ac:dyDescent="0.2">
      <c r="C395" s="241"/>
      <c r="H395" s="291"/>
      <c r="I395" s="241"/>
      <c r="J395" s="241"/>
      <c r="K395" s="241"/>
      <c r="L395" s="241"/>
      <c r="M395" s="241"/>
      <c r="N395" s="268"/>
      <c r="O395" s="241"/>
    </row>
    <row r="396" spans="3:15" x14ac:dyDescent="0.2">
      <c r="C396" s="241"/>
      <c r="H396" s="291"/>
      <c r="I396" s="241"/>
      <c r="J396" s="241"/>
      <c r="K396" s="241"/>
      <c r="L396" s="241"/>
      <c r="M396" s="241"/>
      <c r="N396" s="268"/>
      <c r="O396" s="241"/>
    </row>
    <row r="397" spans="3:15" x14ac:dyDescent="0.2">
      <c r="C397" s="241"/>
      <c r="H397" s="291"/>
      <c r="I397" s="241"/>
      <c r="J397" s="241"/>
      <c r="K397" s="241"/>
      <c r="L397" s="241"/>
      <c r="M397" s="241"/>
      <c r="N397" s="268"/>
      <c r="O397" s="241"/>
    </row>
    <row r="398" spans="3:15" x14ac:dyDescent="0.2">
      <c r="C398" s="241"/>
      <c r="H398" s="291"/>
      <c r="I398" s="241"/>
      <c r="J398" s="241"/>
      <c r="K398" s="241"/>
      <c r="L398" s="241"/>
      <c r="M398" s="241"/>
      <c r="N398" s="268"/>
      <c r="O398" s="241"/>
    </row>
    <row r="399" spans="3:15" x14ac:dyDescent="0.2">
      <c r="C399" s="241"/>
      <c r="H399" s="291"/>
      <c r="I399" s="241"/>
      <c r="J399" s="241"/>
      <c r="K399" s="241"/>
      <c r="L399" s="241"/>
      <c r="M399" s="241"/>
      <c r="N399" s="268"/>
      <c r="O399" s="241"/>
    </row>
    <row r="400" spans="3:15" x14ac:dyDescent="0.2">
      <c r="C400" s="241"/>
      <c r="H400" s="291"/>
      <c r="I400" s="241"/>
      <c r="J400" s="241"/>
      <c r="K400" s="241"/>
      <c r="L400" s="241"/>
      <c r="M400" s="241"/>
      <c r="N400" s="268"/>
      <c r="O400" s="241"/>
    </row>
    <row r="401" spans="3:15" x14ac:dyDescent="0.2">
      <c r="C401" s="241"/>
      <c r="H401" s="291"/>
      <c r="I401" s="241"/>
      <c r="J401" s="241"/>
      <c r="K401" s="241"/>
      <c r="L401" s="241"/>
      <c r="M401" s="241"/>
      <c r="N401" s="268"/>
      <c r="O401" s="241"/>
    </row>
    <row r="402" spans="3:15" x14ac:dyDescent="0.2">
      <c r="C402" s="241"/>
      <c r="H402" s="291"/>
      <c r="I402" s="241"/>
      <c r="J402" s="241"/>
      <c r="K402" s="241"/>
      <c r="L402" s="241"/>
      <c r="M402" s="241"/>
      <c r="N402" s="268"/>
      <c r="O402" s="241"/>
    </row>
    <row r="403" spans="3:15" x14ac:dyDescent="0.2">
      <c r="C403" s="241"/>
      <c r="H403" s="291"/>
      <c r="I403" s="241"/>
      <c r="J403" s="241"/>
      <c r="K403" s="241"/>
      <c r="L403" s="241"/>
      <c r="M403" s="241"/>
      <c r="N403" s="268"/>
      <c r="O403" s="241"/>
    </row>
    <row r="404" spans="3:15" x14ac:dyDescent="0.2">
      <c r="C404" s="241"/>
      <c r="H404" s="291"/>
      <c r="I404" s="241"/>
      <c r="J404" s="241"/>
      <c r="K404" s="241"/>
      <c r="L404" s="241"/>
      <c r="M404" s="241"/>
      <c r="N404" s="268"/>
      <c r="O404" s="241"/>
    </row>
    <row r="405" spans="3:15" x14ac:dyDescent="0.2">
      <c r="C405" s="241"/>
      <c r="H405" s="291"/>
      <c r="I405" s="241"/>
      <c r="J405" s="241"/>
      <c r="K405" s="241"/>
      <c r="L405" s="241"/>
      <c r="M405" s="241"/>
      <c r="N405" s="268"/>
      <c r="O405" s="241"/>
    </row>
    <row r="406" spans="3:15" x14ac:dyDescent="0.2">
      <c r="C406" s="241"/>
      <c r="H406" s="291"/>
      <c r="I406" s="241"/>
      <c r="J406" s="241"/>
      <c r="K406" s="241"/>
      <c r="L406" s="241"/>
      <c r="M406" s="241"/>
      <c r="N406" s="268"/>
      <c r="O406" s="241"/>
    </row>
    <row r="407" spans="3:15" x14ac:dyDescent="0.2">
      <c r="C407" s="241"/>
      <c r="H407" s="291"/>
      <c r="I407" s="241"/>
      <c r="J407" s="241"/>
      <c r="K407" s="241"/>
      <c r="L407" s="241"/>
      <c r="M407" s="241"/>
      <c r="N407" s="268"/>
      <c r="O407" s="241"/>
    </row>
    <row r="408" spans="3:15" x14ac:dyDescent="0.2">
      <c r="C408" s="241"/>
      <c r="H408" s="291"/>
      <c r="I408" s="241"/>
      <c r="J408" s="241"/>
      <c r="K408" s="241"/>
      <c r="L408" s="241"/>
      <c r="M408" s="241"/>
      <c r="N408" s="268"/>
      <c r="O408" s="241"/>
    </row>
    <row r="409" spans="3:15" x14ac:dyDescent="0.2">
      <c r="C409" s="241"/>
      <c r="H409" s="291"/>
      <c r="I409" s="241"/>
      <c r="J409" s="241"/>
      <c r="K409" s="241"/>
      <c r="L409" s="241"/>
      <c r="M409" s="241"/>
      <c r="N409" s="268"/>
      <c r="O409" s="241"/>
    </row>
    <row r="410" spans="3:15" x14ac:dyDescent="0.2">
      <c r="C410" s="241"/>
      <c r="H410" s="291"/>
      <c r="I410" s="241"/>
      <c r="J410" s="241"/>
      <c r="K410" s="241"/>
      <c r="L410" s="241"/>
      <c r="M410" s="241"/>
      <c r="N410" s="268"/>
      <c r="O410" s="241"/>
    </row>
    <row r="411" spans="3:15" x14ac:dyDescent="0.2">
      <c r="C411" s="241"/>
      <c r="H411" s="291"/>
      <c r="I411" s="241"/>
      <c r="J411" s="241"/>
      <c r="K411" s="241"/>
      <c r="L411" s="241"/>
      <c r="M411" s="241"/>
      <c r="N411" s="268"/>
      <c r="O411" s="241"/>
    </row>
    <row r="412" spans="3:15" x14ac:dyDescent="0.2">
      <c r="C412" s="241"/>
      <c r="H412" s="291"/>
      <c r="I412" s="241"/>
      <c r="J412" s="241"/>
      <c r="K412" s="241"/>
      <c r="L412" s="241"/>
      <c r="M412" s="241"/>
      <c r="N412" s="268"/>
      <c r="O412" s="241"/>
    </row>
    <row r="413" spans="3:15" x14ac:dyDescent="0.2">
      <c r="C413" s="241"/>
      <c r="H413" s="291"/>
      <c r="I413" s="241"/>
      <c r="J413" s="241"/>
      <c r="K413" s="241"/>
      <c r="L413" s="241"/>
      <c r="M413" s="241"/>
      <c r="N413" s="268"/>
      <c r="O413" s="241"/>
    </row>
    <row r="414" spans="3:15" x14ac:dyDescent="0.2">
      <c r="C414" s="241"/>
      <c r="H414" s="291"/>
      <c r="I414" s="241"/>
      <c r="J414" s="241"/>
      <c r="K414" s="241"/>
      <c r="L414" s="241"/>
      <c r="M414" s="241"/>
      <c r="N414" s="268"/>
      <c r="O414" s="241"/>
    </row>
    <row r="415" spans="3:15" x14ac:dyDescent="0.2">
      <c r="C415" s="241"/>
      <c r="H415" s="291"/>
      <c r="I415" s="241"/>
      <c r="J415" s="241"/>
      <c r="K415" s="241"/>
      <c r="L415" s="241"/>
      <c r="M415" s="241"/>
      <c r="N415" s="268"/>
      <c r="O415" s="241"/>
    </row>
    <row r="416" spans="3:15" x14ac:dyDescent="0.2">
      <c r="C416" s="241"/>
      <c r="H416" s="291"/>
      <c r="I416" s="241"/>
      <c r="J416" s="241"/>
      <c r="K416" s="241"/>
      <c r="L416" s="241"/>
      <c r="M416" s="241"/>
      <c r="N416" s="268"/>
      <c r="O416" s="241"/>
    </row>
    <row r="417" spans="3:15" x14ac:dyDescent="0.2">
      <c r="C417" s="241"/>
      <c r="H417" s="291"/>
      <c r="I417" s="241"/>
      <c r="J417" s="241"/>
      <c r="K417" s="241"/>
      <c r="L417" s="241"/>
      <c r="M417" s="241"/>
      <c r="N417" s="268"/>
      <c r="O417" s="241"/>
    </row>
    <row r="418" spans="3:15" x14ac:dyDescent="0.2">
      <c r="C418" s="241"/>
      <c r="H418" s="291"/>
      <c r="I418" s="241"/>
      <c r="J418" s="241"/>
      <c r="K418" s="241"/>
      <c r="L418" s="241"/>
      <c r="M418" s="241"/>
      <c r="N418" s="268"/>
      <c r="O418" s="241"/>
    </row>
    <row r="419" spans="3:15" x14ac:dyDescent="0.2">
      <c r="C419" s="241"/>
      <c r="H419" s="291"/>
      <c r="I419" s="241"/>
      <c r="J419" s="241"/>
      <c r="K419" s="241"/>
      <c r="L419" s="241"/>
      <c r="M419" s="241"/>
      <c r="N419" s="268"/>
      <c r="O419" s="241"/>
    </row>
    <row r="420" spans="3:15" x14ac:dyDescent="0.2">
      <c r="C420" s="241"/>
      <c r="H420" s="291"/>
      <c r="I420" s="241"/>
      <c r="J420" s="241"/>
      <c r="K420" s="241"/>
      <c r="L420" s="241"/>
      <c r="M420" s="241"/>
      <c r="N420" s="268"/>
      <c r="O420" s="241"/>
    </row>
    <row r="421" spans="3:15" x14ac:dyDescent="0.2">
      <c r="C421" s="241"/>
      <c r="H421" s="291"/>
      <c r="I421" s="241"/>
      <c r="J421" s="241"/>
      <c r="K421" s="241"/>
      <c r="L421" s="241"/>
      <c r="M421" s="241"/>
      <c r="N421" s="268"/>
      <c r="O421" s="241"/>
    </row>
    <row r="422" spans="3:15" x14ac:dyDescent="0.2">
      <c r="C422" s="241"/>
      <c r="H422" s="291"/>
      <c r="I422" s="241"/>
      <c r="J422" s="241"/>
      <c r="K422" s="241"/>
      <c r="L422" s="241"/>
      <c r="M422" s="241"/>
      <c r="N422" s="268"/>
      <c r="O422" s="241"/>
    </row>
    <row r="423" spans="3:15" x14ac:dyDescent="0.2">
      <c r="C423" s="241"/>
      <c r="H423" s="291"/>
      <c r="I423" s="241"/>
      <c r="J423" s="241"/>
      <c r="K423" s="241"/>
      <c r="L423" s="241"/>
      <c r="M423" s="241"/>
      <c r="N423" s="268"/>
      <c r="O423" s="241"/>
    </row>
    <row r="424" spans="3:15" x14ac:dyDescent="0.2">
      <c r="C424" s="241"/>
      <c r="H424" s="291"/>
      <c r="I424" s="241"/>
      <c r="J424" s="241"/>
      <c r="K424" s="241"/>
      <c r="L424" s="241"/>
      <c r="M424" s="241"/>
      <c r="N424" s="268"/>
      <c r="O424" s="241"/>
    </row>
    <row r="425" spans="3:15" x14ac:dyDescent="0.2">
      <c r="C425" s="241"/>
      <c r="H425" s="291"/>
      <c r="I425" s="241"/>
      <c r="J425" s="241"/>
      <c r="K425" s="241"/>
      <c r="L425" s="241"/>
      <c r="M425" s="241"/>
      <c r="N425" s="268"/>
      <c r="O425" s="241"/>
    </row>
    <row r="426" spans="3:15" x14ac:dyDescent="0.2">
      <c r="C426" s="241"/>
      <c r="H426" s="291"/>
      <c r="I426" s="241"/>
      <c r="J426" s="241"/>
      <c r="K426" s="241"/>
      <c r="L426" s="241"/>
      <c r="M426" s="241"/>
      <c r="N426" s="268"/>
      <c r="O426" s="241"/>
    </row>
    <row r="427" spans="3:15" x14ac:dyDescent="0.2">
      <c r="C427" s="241"/>
      <c r="H427" s="291"/>
      <c r="I427" s="241"/>
      <c r="J427" s="241"/>
      <c r="K427" s="241"/>
      <c r="L427" s="241"/>
      <c r="M427" s="241"/>
      <c r="N427" s="268"/>
      <c r="O427" s="241"/>
    </row>
    <row r="428" spans="3:15" x14ac:dyDescent="0.2">
      <c r="C428" s="241"/>
      <c r="H428" s="291"/>
      <c r="I428" s="241"/>
      <c r="J428" s="241"/>
      <c r="K428" s="241"/>
      <c r="L428" s="241"/>
      <c r="M428" s="241"/>
      <c r="N428" s="268"/>
      <c r="O428" s="241"/>
    </row>
    <row r="429" spans="3:15" x14ac:dyDescent="0.2">
      <c r="C429" s="241"/>
      <c r="H429" s="291"/>
      <c r="I429" s="241"/>
      <c r="J429" s="241"/>
      <c r="K429" s="241"/>
      <c r="L429" s="241"/>
      <c r="M429" s="241"/>
      <c r="N429" s="268"/>
      <c r="O429" s="241"/>
    </row>
    <row r="430" spans="3:15" x14ac:dyDescent="0.2">
      <c r="C430" s="241"/>
      <c r="H430" s="291"/>
      <c r="I430" s="241"/>
      <c r="J430" s="241"/>
      <c r="K430" s="241"/>
      <c r="L430" s="241"/>
      <c r="M430" s="241"/>
      <c r="N430" s="268"/>
      <c r="O430" s="241"/>
    </row>
    <row r="431" spans="3:15" x14ac:dyDescent="0.2">
      <c r="C431" s="241"/>
      <c r="H431" s="291"/>
      <c r="I431" s="241"/>
      <c r="J431" s="241"/>
      <c r="K431" s="241"/>
      <c r="L431" s="241"/>
      <c r="M431" s="241"/>
      <c r="N431" s="268"/>
      <c r="O431" s="241"/>
    </row>
    <row r="432" spans="3:15" x14ac:dyDescent="0.2">
      <c r="C432" s="241"/>
      <c r="H432" s="291"/>
      <c r="I432" s="241"/>
      <c r="J432" s="241"/>
      <c r="K432" s="241"/>
      <c r="L432" s="241"/>
      <c r="M432" s="241"/>
      <c r="N432" s="268"/>
      <c r="O432" s="241"/>
    </row>
    <row r="433" spans="3:15" x14ac:dyDescent="0.2">
      <c r="C433" s="241"/>
      <c r="H433" s="291"/>
      <c r="I433" s="241"/>
      <c r="J433" s="241"/>
      <c r="K433" s="241"/>
      <c r="L433" s="241"/>
      <c r="M433" s="241"/>
      <c r="N433" s="268"/>
      <c r="O433" s="241"/>
    </row>
    <row r="434" spans="3:15" x14ac:dyDescent="0.2">
      <c r="C434" s="241"/>
      <c r="H434" s="291"/>
      <c r="I434" s="241"/>
      <c r="J434" s="241"/>
      <c r="K434" s="241"/>
      <c r="L434" s="241"/>
      <c r="M434" s="241"/>
      <c r="N434" s="268"/>
      <c r="O434" s="241"/>
    </row>
    <row r="435" spans="3:15" x14ac:dyDescent="0.2">
      <c r="C435" s="241"/>
      <c r="H435" s="291"/>
      <c r="I435" s="241"/>
      <c r="J435" s="241"/>
      <c r="K435" s="241"/>
      <c r="L435" s="241"/>
      <c r="M435" s="241"/>
      <c r="N435" s="268"/>
      <c r="O435" s="241"/>
    </row>
    <row r="436" spans="3:15" x14ac:dyDescent="0.2">
      <c r="C436" s="241"/>
      <c r="H436" s="291"/>
      <c r="I436" s="241"/>
      <c r="J436" s="241"/>
      <c r="K436" s="241"/>
      <c r="L436" s="241"/>
      <c r="M436" s="241"/>
      <c r="N436" s="268"/>
      <c r="O436" s="241"/>
    </row>
    <row r="437" spans="3:15" x14ac:dyDescent="0.2">
      <c r="C437" s="241"/>
      <c r="H437" s="291"/>
      <c r="I437" s="241"/>
      <c r="J437" s="241"/>
      <c r="K437" s="241"/>
      <c r="L437" s="241"/>
      <c r="M437" s="241"/>
      <c r="N437" s="268"/>
      <c r="O437" s="241"/>
    </row>
    <row r="438" spans="3:15" x14ac:dyDescent="0.2">
      <c r="C438" s="241"/>
      <c r="H438" s="291"/>
      <c r="I438" s="241"/>
      <c r="J438" s="241"/>
      <c r="K438" s="241"/>
      <c r="L438" s="241"/>
      <c r="M438" s="241"/>
      <c r="N438" s="268"/>
      <c r="O438" s="241"/>
    </row>
    <row r="439" spans="3:15" x14ac:dyDescent="0.2">
      <c r="C439" s="241"/>
      <c r="H439" s="291"/>
      <c r="I439" s="241"/>
      <c r="J439" s="241"/>
      <c r="K439" s="241"/>
      <c r="L439" s="241"/>
      <c r="M439" s="241"/>
      <c r="N439" s="268"/>
      <c r="O439" s="241"/>
    </row>
    <row r="440" spans="3:15" x14ac:dyDescent="0.2">
      <c r="C440" s="241"/>
      <c r="H440" s="291"/>
      <c r="I440" s="241"/>
      <c r="J440" s="241"/>
      <c r="K440" s="241"/>
      <c r="L440" s="241"/>
      <c r="M440" s="241"/>
      <c r="N440" s="268"/>
      <c r="O440" s="241"/>
    </row>
    <row r="441" spans="3:15" x14ac:dyDescent="0.2">
      <c r="C441" s="241"/>
      <c r="H441" s="291"/>
      <c r="I441" s="241"/>
      <c r="J441" s="241"/>
      <c r="K441" s="241"/>
      <c r="L441" s="241"/>
      <c r="M441" s="241"/>
      <c r="N441" s="268"/>
      <c r="O441" s="241"/>
    </row>
    <row r="442" spans="3:15" x14ac:dyDescent="0.2">
      <c r="C442" s="241"/>
      <c r="H442" s="291"/>
      <c r="I442" s="241"/>
      <c r="J442" s="241"/>
      <c r="K442" s="241"/>
      <c r="L442" s="241"/>
      <c r="M442" s="241"/>
      <c r="N442" s="268"/>
      <c r="O442" s="241"/>
    </row>
    <row r="443" spans="3:15" x14ac:dyDescent="0.2">
      <c r="C443" s="241"/>
      <c r="H443" s="291"/>
      <c r="I443" s="241"/>
      <c r="J443" s="241"/>
      <c r="K443" s="241"/>
      <c r="L443" s="241"/>
      <c r="M443" s="241"/>
      <c r="N443" s="268"/>
      <c r="O443" s="241"/>
    </row>
    <row r="444" spans="3:15" x14ac:dyDescent="0.2">
      <c r="C444" s="241"/>
      <c r="H444" s="291"/>
      <c r="I444" s="241"/>
      <c r="J444" s="241"/>
      <c r="K444" s="241"/>
      <c r="L444" s="241"/>
      <c r="M444" s="241"/>
      <c r="N444" s="268"/>
      <c r="O444" s="241"/>
    </row>
    <row r="445" spans="3:15" x14ac:dyDescent="0.2">
      <c r="C445" s="241"/>
      <c r="H445" s="291"/>
      <c r="I445" s="241"/>
      <c r="J445" s="241"/>
      <c r="K445" s="241"/>
      <c r="L445" s="241"/>
      <c r="M445" s="241"/>
      <c r="N445" s="268"/>
      <c r="O445" s="241"/>
    </row>
    <row r="446" spans="3:15" x14ac:dyDescent="0.2">
      <c r="C446" s="241"/>
      <c r="H446" s="291"/>
      <c r="I446" s="241"/>
      <c r="J446" s="241"/>
      <c r="K446" s="241"/>
      <c r="L446" s="241"/>
      <c r="M446" s="241"/>
      <c r="N446" s="268"/>
      <c r="O446" s="241"/>
    </row>
    <row r="447" spans="3:15" x14ac:dyDescent="0.2">
      <c r="C447" s="241"/>
      <c r="H447" s="291"/>
      <c r="I447" s="241"/>
      <c r="J447" s="241"/>
      <c r="K447" s="241"/>
      <c r="L447" s="241"/>
      <c r="M447" s="241"/>
      <c r="N447" s="268"/>
      <c r="O447" s="241"/>
    </row>
    <row r="448" spans="3:15" x14ac:dyDescent="0.2">
      <c r="C448" s="241"/>
      <c r="H448" s="291"/>
      <c r="I448" s="241"/>
      <c r="J448" s="241"/>
      <c r="K448" s="241"/>
      <c r="L448" s="241"/>
      <c r="M448" s="241"/>
      <c r="N448" s="268"/>
      <c r="O448" s="241"/>
    </row>
    <row r="449" spans="3:15" x14ac:dyDescent="0.2">
      <c r="C449" s="241"/>
      <c r="H449" s="291"/>
      <c r="I449" s="241"/>
      <c r="J449" s="241"/>
      <c r="K449" s="241"/>
      <c r="L449" s="241"/>
      <c r="M449" s="241"/>
      <c r="N449" s="268"/>
      <c r="O449" s="241"/>
    </row>
    <row r="450" spans="3:15" x14ac:dyDescent="0.2">
      <c r="C450" s="241"/>
      <c r="H450" s="291"/>
      <c r="I450" s="241"/>
      <c r="J450" s="241"/>
      <c r="K450" s="241"/>
      <c r="L450" s="241"/>
      <c r="M450" s="241"/>
      <c r="N450" s="268"/>
      <c r="O450" s="241"/>
    </row>
    <row r="451" spans="3:15" x14ac:dyDescent="0.2">
      <c r="C451" s="241"/>
      <c r="H451" s="291"/>
      <c r="I451" s="241"/>
      <c r="J451" s="241"/>
      <c r="K451" s="241"/>
      <c r="L451" s="241"/>
      <c r="M451" s="241"/>
      <c r="N451" s="268"/>
      <c r="O451" s="241"/>
    </row>
    <row r="452" spans="3:15" x14ac:dyDescent="0.2">
      <c r="C452" s="241"/>
      <c r="H452" s="291"/>
      <c r="I452" s="241"/>
      <c r="J452" s="241"/>
      <c r="K452" s="241"/>
      <c r="L452" s="241"/>
      <c r="M452" s="241"/>
      <c r="N452" s="268"/>
      <c r="O452" s="241"/>
    </row>
    <row r="453" spans="3:15" x14ac:dyDescent="0.2">
      <c r="C453" s="241"/>
      <c r="H453" s="291"/>
      <c r="I453" s="241"/>
      <c r="J453" s="241"/>
      <c r="K453" s="241"/>
      <c r="L453" s="241"/>
      <c r="M453" s="241"/>
      <c r="N453" s="268"/>
      <c r="O453" s="241"/>
    </row>
    <row r="454" spans="3:15" x14ac:dyDescent="0.2">
      <c r="C454" s="241"/>
      <c r="H454" s="291"/>
      <c r="I454" s="241"/>
      <c r="J454" s="241"/>
      <c r="K454" s="241"/>
      <c r="L454" s="241"/>
      <c r="M454" s="241"/>
      <c r="N454" s="268"/>
      <c r="O454" s="241"/>
    </row>
    <row r="455" spans="3:15" x14ac:dyDescent="0.2">
      <c r="C455" s="241"/>
      <c r="H455" s="291"/>
      <c r="I455" s="241"/>
      <c r="J455" s="241"/>
      <c r="K455" s="241"/>
      <c r="L455" s="241"/>
      <c r="M455" s="241"/>
      <c r="N455" s="268"/>
      <c r="O455" s="241"/>
    </row>
    <row r="456" spans="3:15" x14ac:dyDescent="0.2">
      <c r="C456" s="241"/>
      <c r="H456" s="291"/>
      <c r="I456" s="241"/>
      <c r="J456" s="241"/>
      <c r="K456" s="241"/>
      <c r="L456" s="241"/>
      <c r="M456" s="241"/>
      <c r="N456" s="268"/>
      <c r="O456" s="241"/>
    </row>
    <row r="457" spans="3:15" x14ac:dyDescent="0.2">
      <c r="C457" s="241"/>
      <c r="H457" s="291"/>
      <c r="I457" s="241"/>
      <c r="J457" s="241"/>
      <c r="K457" s="241"/>
      <c r="L457" s="241"/>
      <c r="M457" s="241"/>
      <c r="N457" s="268"/>
      <c r="O457" s="241"/>
    </row>
    <row r="458" spans="3:15" x14ac:dyDescent="0.2">
      <c r="C458" s="241"/>
      <c r="H458" s="291"/>
      <c r="I458" s="241"/>
      <c r="J458" s="241"/>
      <c r="K458" s="241"/>
      <c r="L458" s="241"/>
      <c r="M458" s="241"/>
      <c r="N458" s="268"/>
      <c r="O458" s="241"/>
    </row>
    <row r="459" spans="3:15" x14ac:dyDescent="0.2">
      <c r="C459" s="241"/>
      <c r="H459" s="291"/>
      <c r="I459" s="241"/>
      <c r="J459" s="241"/>
      <c r="K459" s="241"/>
      <c r="L459" s="241"/>
      <c r="M459" s="241"/>
      <c r="N459" s="268"/>
      <c r="O459" s="241"/>
    </row>
    <row r="460" spans="3:15" x14ac:dyDescent="0.2">
      <c r="C460" s="241"/>
      <c r="H460" s="291"/>
      <c r="I460" s="241"/>
      <c r="J460" s="241"/>
      <c r="K460" s="241"/>
      <c r="L460" s="241"/>
      <c r="M460" s="241"/>
      <c r="N460" s="268"/>
      <c r="O460" s="241"/>
    </row>
    <row r="461" spans="3:15" x14ac:dyDescent="0.2">
      <c r="C461" s="241"/>
      <c r="H461" s="291"/>
      <c r="I461" s="241"/>
      <c r="J461" s="241"/>
      <c r="K461" s="241"/>
      <c r="L461" s="241"/>
      <c r="M461" s="241"/>
      <c r="N461" s="268"/>
      <c r="O461" s="241"/>
    </row>
    <row r="462" spans="3:15" x14ac:dyDescent="0.2">
      <c r="C462" s="241"/>
      <c r="H462" s="291"/>
      <c r="I462" s="241"/>
      <c r="J462" s="241"/>
      <c r="K462" s="241"/>
      <c r="L462" s="241"/>
      <c r="M462" s="241"/>
      <c r="N462" s="268"/>
      <c r="O462" s="241"/>
    </row>
    <row r="463" spans="3:15" x14ac:dyDescent="0.2">
      <c r="C463" s="241"/>
      <c r="H463" s="291"/>
      <c r="I463" s="241"/>
      <c r="J463" s="241"/>
      <c r="K463" s="241"/>
      <c r="L463" s="241"/>
      <c r="M463" s="241"/>
      <c r="N463" s="268"/>
      <c r="O463" s="241"/>
    </row>
    <row r="464" spans="3:15" x14ac:dyDescent="0.2">
      <c r="C464" s="241"/>
      <c r="H464" s="291"/>
      <c r="I464" s="241"/>
      <c r="J464" s="241"/>
      <c r="K464" s="241"/>
      <c r="L464" s="241"/>
      <c r="M464" s="241"/>
      <c r="N464" s="268"/>
      <c r="O464" s="241"/>
    </row>
    <row r="465" spans="3:15" x14ac:dyDescent="0.2">
      <c r="C465" s="241"/>
      <c r="H465" s="291"/>
      <c r="I465" s="241"/>
      <c r="J465" s="241"/>
      <c r="K465" s="241"/>
      <c r="L465" s="241"/>
      <c r="M465" s="241"/>
      <c r="N465" s="268"/>
      <c r="O465" s="241"/>
    </row>
    <row r="466" spans="3:15" x14ac:dyDescent="0.2">
      <c r="C466" s="241"/>
      <c r="H466" s="291"/>
      <c r="I466" s="241"/>
      <c r="J466" s="241"/>
      <c r="K466" s="241"/>
      <c r="L466" s="241"/>
      <c r="M466" s="241"/>
      <c r="N466" s="268"/>
      <c r="O466" s="241"/>
    </row>
    <row r="467" spans="3:15" x14ac:dyDescent="0.2">
      <c r="C467" s="241"/>
      <c r="H467" s="291"/>
      <c r="I467" s="241"/>
      <c r="J467" s="241"/>
      <c r="K467" s="241"/>
      <c r="L467" s="241"/>
      <c r="M467" s="241"/>
      <c r="N467" s="268"/>
      <c r="O467" s="241"/>
    </row>
    <row r="468" spans="3:15" x14ac:dyDescent="0.2">
      <c r="C468" s="241"/>
      <c r="H468" s="291"/>
      <c r="I468" s="241"/>
      <c r="J468" s="241"/>
      <c r="K468" s="241"/>
      <c r="L468" s="241"/>
      <c r="M468" s="241"/>
      <c r="N468" s="268"/>
      <c r="O468" s="241"/>
    </row>
    <row r="469" spans="3:15" x14ac:dyDescent="0.2">
      <c r="C469" s="241"/>
      <c r="H469" s="291"/>
      <c r="I469" s="241"/>
      <c r="J469" s="241"/>
      <c r="K469" s="241"/>
      <c r="L469" s="241"/>
      <c r="M469" s="241"/>
      <c r="N469" s="268"/>
      <c r="O469" s="241"/>
    </row>
    <row r="470" spans="3:15" x14ac:dyDescent="0.2">
      <c r="C470" s="241"/>
      <c r="H470" s="291"/>
      <c r="I470" s="241"/>
      <c r="J470" s="241"/>
      <c r="K470" s="241"/>
      <c r="L470" s="241"/>
      <c r="M470" s="241"/>
      <c r="N470" s="268"/>
      <c r="O470" s="241"/>
    </row>
    <row r="471" spans="3:15" x14ac:dyDescent="0.2">
      <c r="C471" s="241"/>
      <c r="H471" s="291"/>
      <c r="I471" s="241"/>
      <c r="J471" s="241"/>
      <c r="K471" s="241"/>
      <c r="L471" s="241"/>
      <c r="M471" s="241"/>
      <c r="N471" s="268"/>
      <c r="O471" s="241"/>
    </row>
    <row r="472" spans="3:15" x14ac:dyDescent="0.2">
      <c r="C472" s="241"/>
      <c r="H472" s="291"/>
      <c r="I472" s="241"/>
      <c r="J472" s="241"/>
      <c r="K472" s="241"/>
      <c r="L472" s="241"/>
      <c r="M472" s="241"/>
      <c r="N472" s="268"/>
      <c r="O472" s="241"/>
    </row>
    <row r="473" spans="3:15" x14ac:dyDescent="0.2">
      <c r="C473" s="241"/>
      <c r="H473" s="291"/>
      <c r="I473" s="241"/>
      <c r="J473" s="241"/>
      <c r="K473" s="241"/>
      <c r="L473" s="241"/>
      <c r="M473" s="241"/>
      <c r="N473" s="268"/>
      <c r="O473" s="241"/>
    </row>
    <row r="474" spans="3:15" x14ac:dyDescent="0.2">
      <c r="C474" s="241"/>
      <c r="H474" s="291"/>
      <c r="I474" s="241"/>
      <c r="J474" s="241"/>
      <c r="K474" s="241"/>
      <c r="L474" s="241"/>
      <c r="M474" s="241"/>
      <c r="N474" s="268"/>
      <c r="O474" s="241"/>
    </row>
    <row r="475" spans="3:15" x14ac:dyDescent="0.2">
      <c r="C475" s="241"/>
      <c r="H475" s="291"/>
      <c r="I475" s="241"/>
      <c r="J475" s="241"/>
      <c r="K475" s="241"/>
      <c r="L475" s="241"/>
      <c r="M475" s="241"/>
      <c r="N475" s="268"/>
      <c r="O475" s="241"/>
    </row>
    <row r="476" spans="3:15" x14ac:dyDescent="0.2">
      <c r="C476" s="241"/>
      <c r="H476" s="291"/>
      <c r="I476" s="241"/>
      <c r="J476" s="241"/>
      <c r="K476" s="241"/>
      <c r="L476" s="241"/>
      <c r="M476" s="241"/>
      <c r="N476" s="268"/>
      <c r="O476" s="241"/>
    </row>
    <row r="477" spans="3:15" x14ac:dyDescent="0.2">
      <c r="C477" s="241"/>
      <c r="H477" s="291"/>
      <c r="I477" s="241"/>
      <c r="J477" s="241"/>
      <c r="K477" s="241"/>
      <c r="L477" s="241"/>
      <c r="M477" s="241"/>
      <c r="N477" s="268"/>
      <c r="O477" s="241"/>
    </row>
    <row r="478" spans="3:15" x14ac:dyDescent="0.2">
      <c r="C478" s="241"/>
      <c r="H478" s="291"/>
      <c r="I478" s="241"/>
      <c r="J478" s="241"/>
      <c r="K478" s="241"/>
      <c r="L478" s="241"/>
      <c r="M478" s="241"/>
      <c r="N478" s="268"/>
      <c r="O478" s="241"/>
    </row>
    <row r="479" spans="3:15" x14ac:dyDescent="0.2">
      <c r="C479" s="241"/>
      <c r="H479" s="291"/>
      <c r="I479" s="241"/>
      <c r="J479" s="241"/>
      <c r="K479" s="241"/>
      <c r="L479" s="241"/>
      <c r="M479" s="241"/>
      <c r="N479" s="268"/>
      <c r="O479" s="241"/>
    </row>
    <row r="480" spans="3:15" x14ac:dyDescent="0.2">
      <c r="C480" s="241"/>
      <c r="H480" s="291"/>
      <c r="I480" s="241"/>
      <c r="J480" s="241"/>
      <c r="K480" s="241"/>
      <c r="L480" s="241"/>
      <c r="M480" s="241"/>
      <c r="N480" s="268"/>
      <c r="O480" s="241"/>
    </row>
    <row r="481" spans="3:15" x14ac:dyDescent="0.2">
      <c r="C481" s="241"/>
      <c r="H481" s="291"/>
      <c r="I481" s="241"/>
      <c r="J481" s="241"/>
      <c r="K481" s="241"/>
      <c r="L481" s="241"/>
      <c r="M481" s="241"/>
      <c r="N481" s="268"/>
      <c r="O481" s="241"/>
    </row>
    <row r="482" spans="3:15" x14ac:dyDescent="0.2">
      <c r="C482" s="241"/>
      <c r="H482" s="291"/>
      <c r="I482" s="241"/>
      <c r="J482" s="241"/>
      <c r="K482" s="241"/>
      <c r="L482" s="241"/>
      <c r="M482" s="241"/>
      <c r="N482" s="268"/>
      <c r="O482" s="241"/>
    </row>
    <row r="483" spans="3:15" x14ac:dyDescent="0.2">
      <c r="C483" s="241"/>
      <c r="H483" s="291"/>
      <c r="I483" s="241"/>
      <c r="J483" s="241"/>
      <c r="K483" s="241"/>
      <c r="L483" s="241"/>
      <c r="M483" s="241"/>
      <c r="N483" s="268"/>
      <c r="O483" s="241"/>
    </row>
    <row r="484" spans="3:15" x14ac:dyDescent="0.2">
      <c r="C484" s="241"/>
      <c r="H484" s="291"/>
      <c r="I484" s="241"/>
      <c r="J484" s="241"/>
      <c r="K484" s="241"/>
      <c r="L484" s="241"/>
      <c r="M484" s="241"/>
      <c r="N484" s="268"/>
      <c r="O484" s="241"/>
    </row>
    <row r="485" spans="3:15" x14ac:dyDescent="0.2">
      <c r="C485" s="241"/>
      <c r="H485" s="291"/>
      <c r="I485" s="241"/>
      <c r="J485" s="241"/>
      <c r="K485" s="241"/>
      <c r="L485" s="241"/>
      <c r="M485" s="241"/>
      <c r="N485" s="268"/>
      <c r="O485" s="241"/>
    </row>
    <row r="486" spans="3:15" x14ac:dyDescent="0.2">
      <c r="C486" s="241"/>
      <c r="H486" s="291"/>
      <c r="I486" s="241"/>
      <c r="J486" s="241"/>
      <c r="K486" s="241"/>
      <c r="L486" s="241"/>
      <c r="M486" s="241"/>
      <c r="N486" s="268"/>
      <c r="O486" s="241"/>
    </row>
    <row r="487" spans="3:15" x14ac:dyDescent="0.2">
      <c r="C487" s="241"/>
      <c r="H487" s="291"/>
      <c r="I487" s="241"/>
      <c r="J487" s="241"/>
      <c r="K487" s="241"/>
      <c r="L487" s="241"/>
      <c r="M487" s="241"/>
      <c r="N487" s="268"/>
      <c r="O487" s="241"/>
    </row>
    <row r="488" spans="3:15" x14ac:dyDescent="0.2">
      <c r="C488" s="241"/>
      <c r="H488" s="291"/>
      <c r="I488" s="241"/>
      <c r="J488" s="241"/>
      <c r="K488" s="241"/>
      <c r="L488" s="241"/>
      <c r="M488" s="241"/>
      <c r="N488" s="268"/>
      <c r="O488" s="241"/>
    </row>
    <row r="489" spans="3:15" x14ac:dyDescent="0.2">
      <c r="C489" s="241"/>
      <c r="H489" s="291"/>
      <c r="I489" s="241"/>
      <c r="J489" s="241"/>
      <c r="K489" s="241"/>
      <c r="L489" s="241"/>
      <c r="M489" s="241"/>
      <c r="N489" s="268"/>
      <c r="O489" s="241"/>
    </row>
    <row r="490" spans="3:15" x14ac:dyDescent="0.2">
      <c r="C490" s="241"/>
      <c r="H490" s="291"/>
      <c r="I490" s="241"/>
      <c r="J490" s="241"/>
      <c r="K490" s="241"/>
      <c r="L490" s="241"/>
      <c r="M490" s="241"/>
      <c r="N490" s="268"/>
      <c r="O490" s="241"/>
    </row>
    <row r="491" spans="3:15" x14ac:dyDescent="0.2">
      <c r="C491" s="241"/>
      <c r="H491" s="291"/>
      <c r="I491" s="241"/>
      <c r="J491" s="241"/>
      <c r="K491" s="241"/>
      <c r="L491" s="241"/>
      <c r="M491" s="241"/>
      <c r="N491" s="268"/>
      <c r="O491" s="241"/>
    </row>
    <row r="492" spans="3:15" x14ac:dyDescent="0.2">
      <c r="C492" s="241"/>
      <c r="H492" s="291"/>
      <c r="I492" s="241"/>
      <c r="J492" s="241"/>
      <c r="K492" s="241"/>
      <c r="L492" s="241"/>
      <c r="M492" s="241"/>
      <c r="N492" s="268"/>
      <c r="O492" s="241"/>
    </row>
    <row r="493" spans="3:15" x14ac:dyDescent="0.2">
      <c r="C493" s="241"/>
      <c r="H493" s="291"/>
      <c r="I493" s="241"/>
      <c r="J493" s="241"/>
      <c r="K493" s="241"/>
      <c r="L493" s="241"/>
      <c r="M493" s="241"/>
      <c r="N493" s="268"/>
      <c r="O493" s="241"/>
    </row>
    <row r="494" spans="3:15" x14ac:dyDescent="0.2">
      <c r="C494" s="241"/>
      <c r="H494" s="291"/>
      <c r="I494" s="241"/>
      <c r="J494" s="241"/>
      <c r="K494" s="241"/>
      <c r="L494" s="241"/>
      <c r="M494" s="241"/>
      <c r="N494" s="268"/>
      <c r="O494" s="241"/>
    </row>
    <row r="495" spans="3:15" x14ac:dyDescent="0.2">
      <c r="C495" s="241"/>
      <c r="H495" s="291"/>
      <c r="I495" s="241"/>
      <c r="J495" s="241"/>
      <c r="K495" s="241"/>
      <c r="L495" s="241"/>
      <c r="M495" s="241"/>
      <c r="N495" s="268"/>
      <c r="O495" s="241"/>
    </row>
    <row r="496" spans="3:15" x14ac:dyDescent="0.2">
      <c r="C496" s="241"/>
      <c r="H496" s="291"/>
      <c r="I496" s="241"/>
      <c r="J496" s="241"/>
      <c r="K496" s="241"/>
      <c r="L496" s="241"/>
      <c r="M496" s="241"/>
      <c r="N496" s="268"/>
      <c r="O496" s="241"/>
    </row>
    <row r="497" spans="3:15" x14ac:dyDescent="0.2">
      <c r="C497" s="241"/>
      <c r="H497" s="291"/>
      <c r="I497" s="241"/>
      <c r="J497" s="241"/>
      <c r="K497" s="241"/>
      <c r="L497" s="241"/>
      <c r="M497" s="241"/>
      <c r="N497" s="268"/>
      <c r="O497" s="241"/>
    </row>
    <row r="498" spans="3:15" x14ac:dyDescent="0.2">
      <c r="C498" s="241"/>
      <c r="H498" s="291"/>
      <c r="I498" s="241"/>
      <c r="J498" s="241"/>
      <c r="K498" s="241"/>
      <c r="L498" s="241"/>
      <c r="M498" s="241"/>
      <c r="N498" s="268"/>
      <c r="O498" s="241"/>
    </row>
    <row r="499" spans="3:15" x14ac:dyDescent="0.2">
      <c r="C499" s="241"/>
      <c r="H499" s="291"/>
      <c r="I499" s="241"/>
      <c r="J499" s="241"/>
      <c r="K499" s="241"/>
      <c r="L499" s="241"/>
      <c r="M499" s="241"/>
      <c r="N499" s="268"/>
      <c r="O499" s="241"/>
    </row>
    <row r="500" spans="3:15" x14ac:dyDescent="0.2">
      <c r="C500" s="241"/>
      <c r="H500" s="291"/>
      <c r="I500" s="241"/>
      <c r="J500" s="241"/>
      <c r="K500" s="241"/>
      <c r="L500" s="241"/>
      <c r="M500" s="241"/>
      <c r="N500" s="268"/>
      <c r="O500" s="241"/>
    </row>
    <row r="501" spans="3:15" x14ac:dyDescent="0.2">
      <c r="C501" s="241"/>
      <c r="H501" s="291"/>
      <c r="I501" s="241"/>
      <c r="J501" s="241"/>
      <c r="K501" s="241"/>
      <c r="L501" s="241"/>
      <c r="M501" s="241"/>
      <c r="N501" s="268"/>
      <c r="O501" s="241"/>
    </row>
    <row r="502" spans="3:15" x14ac:dyDescent="0.2">
      <c r="C502" s="241"/>
      <c r="H502" s="291"/>
      <c r="I502" s="241"/>
      <c r="J502" s="241"/>
      <c r="K502" s="241"/>
      <c r="L502" s="241"/>
      <c r="M502" s="241"/>
      <c r="N502" s="268"/>
      <c r="O502" s="241"/>
    </row>
    <row r="503" spans="3:15" x14ac:dyDescent="0.2">
      <c r="C503" s="241"/>
      <c r="H503" s="291"/>
      <c r="I503" s="241"/>
      <c r="J503" s="241"/>
      <c r="K503" s="241"/>
      <c r="L503" s="241"/>
      <c r="M503" s="241"/>
      <c r="N503" s="268"/>
      <c r="O503" s="241"/>
    </row>
    <row r="504" spans="3:15" x14ac:dyDescent="0.2">
      <c r="C504" s="241"/>
      <c r="H504" s="291"/>
      <c r="I504" s="241"/>
      <c r="J504" s="241"/>
      <c r="K504" s="241"/>
      <c r="L504" s="241"/>
      <c r="M504" s="241"/>
      <c r="N504" s="268"/>
      <c r="O504" s="241"/>
    </row>
    <row r="505" spans="3:15" x14ac:dyDescent="0.2">
      <c r="C505" s="241"/>
      <c r="H505" s="291"/>
      <c r="I505" s="241"/>
      <c r="J505" s="241"/>
      <c r="K505" s="241"/>
      <c r="L505" s="241"/>
      <c r="M505" s="241"/>
      <c r="N505" s="268"/>
      <c r="O505" s="241"/>
    </row>
    <row r="506" spans="3:15" x14ac:dyDescent="0.2">
      <c r="C506" s="241"/>
      <c r="H506" s="291"/>
      <c r="I506" s="241"/>
      <c r="J506" s="241"/>
      <c r="K506" s="241"/>
      <c r="L506" s="241"/>
      <c r="M506" s="241"/>
      <c r="N506" s="268"/>
      <c r="O506" s="241"/>
    </row>
    <row r="507" spans="3:15" x14ac:dyDescent="0.2">
      <c r="C507" s="241"/>
      <c r="H507" s="291"/>
      <c r="I507" s="241"/>
      <c r="J507" s="241"/>
      <c r="K507" s="241"/>
      <c r="L507" s="241"/>
      <c r="M507" s="241"/>
      <c r="N507" s="268"/>
      <c r="O507" s="241"/>
    </row>
    <row r="508" spans="3:15" x14ac:dyDescent="0.2">
      <c r="C508" s="241"/>
      <c r="H508" s="291"/>
      <c r="I508" s="241"/>
      <c r="J508" s="241"/>
      <c r="K508" s="241"/>
      <c r="L508" s="241"/>
      <c r="M508" s="241"/>
      <c r="N508" s="268"/>
      <c r="O508" s="241"/>
    </row>
    <row r="509" spans="3:15" x14ac:dyDescent="0.2">
      <c r="C509" s="241"/>
      <c r="H509" s="291"/>
      <c r="I509" s="241"/>
      <c r="J509" s="241"/>
      <c r="K509" s="241"/>
      <c r="L509" s="241"/>
      <c r="M509" s="241"/>
      <c r="N509" s="268"/>
      <c r="O509" s="241"/>
    </row>
    <row r="510" spans="3:15" x14ac:dyDescent="0.2">
      <c r="C510" s="241"/>
      <c r="H510" s="291"/>
      <c r="I510" s="241"/>
      <c r="J510" s="241"/>
      <c r="K510" s="241"/>
      <c r="L510" s="241"/>
      <c r="M510" s="241"/>
      <c r="N510" s="268"/>
      <c r="O510" s="241"/>
    </row>
    <row r="511" spans="3:15" x14ac:dyDescent="0.2">
      <c r="C511" s="241"/>
      <c r="H511" s="291"/>
      <c r="I511" s="241"/>
      <c r="J511" s="241"/>
      <c r="K511" s="241"/>
      <c r="L511" s="241"/>
      <c r="M511" s="241"/>
      <c r="N511" s="268"/>
      <c r="O511" s="241"/>
    </row>
    <row r="512" spans="3:15" x14ac:dyDescent="0.2">
      <c r="C512" s="241"/>
      <c r="H512" s="291"/>
      <c r="I512" s="241"/>
      <c r="J512" s="241"/>
      <c r="K512" s="241"/>
      <c r="L512" s="241"/>
      <c r="M512" s="241"/>
      <c r="N512" s="268"/>
      <c r="O512" s="241"/>
    </row>
    <row r="513" spans="3:15" x14ac:dyDescent="0.2">
      <c r="C513" s="241"/>
      <c r="H513" s="291"/>
      <c r="I513" s="241"/>
      <c r="J513" s="241"/>
      <c r="K513" s="241"/>
      <c r="L513" s="241"/>
      <c r="M513" s="241"/>
      <c r="N513" s="268"/>
      <c r="O513" s="241"/>
    </row>
    <row r="514" spans="3:15" x14ac:dyDescent="0.2">
      <c r="C514" s="241"/>
      <c r="H514" s="291"/>
      <c r="I514" s="241"/>
      <c r="J514" s="241"/>
      <c r="K514" s="241"/>
      <c r="L514" s="241"/>
      <c r="M514" s="241"/>
      <c r="N514" s="268"/>
      <c r="O514" s="241"/>
    </row>
    <row r="515" spans="3:15" x14ac:dyDescent="0.2">
      <c r="C515" s="241"/>
      <c r="H515" s="291"/>
      <c r="I515" s="241"/>
      <c r="J515" s="241"/>
      <c r="K515" s="241"/>
      <c r="L515" s="241"/>
      <c r="M515" s="241"/>
      <c r="N515" s="268"/>
      <c r="O515" s="241"/>
    </row>
    <row r="516" spans="3:15" x14ac:dyDescent="0.2">
      <c r="C516" s="241"/>
      <c r="H516" s="291"/>
      <c r="I516" s="241"/>
      <c r="J516" s="241"/>
      <c r="K516" s="241"/>
      <c r="L516" s="241"/>
      <c r="M516" s="241"/>
      <c r="N516" s="268"/>
      <c r="O516" s="241"/>
    </row>
    <row r="517" spans="3:15" x14ac:dyDescent="0.2">
      <c r="C517" s="241"/>
      <c r="H517" s="291"/>
      <c r="I517" s="241"/>
      <c r="J517" s="241"/>
      <c r="K517" s="241"/>
      <c r="L517" s="241"/>
      <c r="M517" s="241"/>
      <c r="N517" s="268"/>
      <c r="O517" s="241"/>
    </row>
    <row r="518" spans="3:15" x14ac:dyDescent="0.2">
      <c r="C518" s="241"/>
      <c r="H518" s="291"/>
      <c r="I518" s="241"/>
      <c r="J518" s="241"/>
      <c r="K518" s="241"/>
      <c r="L518" s="241"/>
      <c r="M518" s="241"/>
      <c r="N518" s="268"/>
      <c r="O518" s="241"/>
    </row>
    <row r="519" spans="3:15" x14ac:dyDescent="0.2">
      <c r="C519" s="241"/>
      <c r="H519" s="291"/>
      <c r="I519" s="241"/>
      <c r="J519" s="241"/>
      <c r="K519" s="241"/>
      <c r="L519" s="241"/>
      <c r="M519" s="241"/>
      <c r="N519" s="268"/>
      <c r="O519" s="241"/>
    </row>
    <row r="520" spans="3:15" x14ac:dyDescent="0.2">
      <c r="C520" s="241"/>
      <c r="H520" s="291"/>
      <c r="I520" s="241"/>
      <c r="J520" s="241"/>
      <c r="K520" s="241"/>
      <c r="L520" s="241"/>
      <c r="M520" s="241"/>
      <c r="N520" s="268"/>
      <c r="O520" s="241"/>
    </row>
    <row r="521" spans="3:15" x14ac:dyDescent="0.2">
      <c r="C521" s="241"/>
      <c r="H521" s="291"/>
      <c r="I521" s="241"/>
      <c r="J521" s="241"/>
      <c r="K521" s="241"/>
      <c r="L521" s="241"/>
      <c r="M521" s="241"/>
      <c r="N521" s="268"/>
      <c r="O521" s="241"/>
    </row>
    <row r="522" spans="3:15" x14ac:dyDescent="0.2">
      <c r="C522" s="241"/>
      <c r="H522" s="291"/>
      <c r="I522" s="241"/>
      <c r="J522" s="241"/>
      <c r="K522" s="241"/>
      <c r="L522" s="241"/>
      <c r="M522" s="241"/>
      <c r="N522" s="268"/>
      <c r="O522" s="241"/>
    </row>
    <row r="523" spans="3:15" x14ac:dyDescent="0.2">
      <c r="C523" s="241"/>
      <c r="H523" s="291"/>
      <c r="I523" s="241"/>
      <c r="J523" s="241"/>
      <c r="K523" s="241"/>
      <c r="L523" s="241"/>
      <c r="M523" s="241"/>
      <c r="N523" s="268"/>
      <c r="O523" s="241"/>
    </row>
    <row r="524" spans="3:15" x14ac:dyDescent="0.2">
      <c r="C524" s="241"/>
      <c r="H524" s="291"/>
      <c r="I524" s="241"/>
      <c r="J524" s="241"/>
      <c r="K524" s="241"/>
      <c r="L524" s="241"/>
      <c r="M524" s="241"/>
      <c r="N524" s="268"/>
      <c r="O524" s="241"/>
    </row>
    <row r="525" spans="3:15" x14ac:dyDescent="0.2">
      <c r="C525" s="241"/>
      <c r="H525" s="291"/>
      <c r="I525" s="241"/>
      <c r="J525" s="241"/>
      <c r="K525" s="241"/>
      <c r="L525" s="241"/>
      <c r="M525" s="241"/>
      <c r="N525" s="268"/>
      <c r="O525" s="241"/>
    </row>
    <row r="526" spans="3:15" x14ac:dyDescent="0.2">
      <c r="C526" s="241"/>
      <c r="H526" s="291"/>
      <c r="I526" s="241"/>
      <c r="J526" s="241"/>
      <c r="K526" s="241"/>
      <c r="L526" s="241"/>
      <c r="M526" s="241"/>
      <c r="N526" s="268"/>
      <c r="O526" s="241"/>
    </row>
    <row r="527" spans="3:15" x14ac:dyDescent="0.2">
      <c r="C527" s="241"/>
      <c r="H527" s="291"/>
      <c r="I527" s="241"/>
      <c r="J527" s="241"/>
      <c r="K527" s="241"/>
      <c r="L527" s="241"/>
      <c r="M527" s="241"/>
      <c r="N527" s="268"/>
      <c r="O527" s="241"/>
    </row>
    <row r="528" spans="3:15" x14ac:dyDescent="0.2">
      <c r="C528" s="241"/>
      <c r="H528" s="291"/>
      <c r="I528" s="241"/>
      <c r="J528" s="241"/>
      <c r="K528" s="241"/>
      <c r="L528" s="241"/>
      <c r="M528" s="241"/>
      <c r="N528" s="268"/>
      <c r="O528" s="241"/>
    </row>
    <row r="529" spans="3:15" x14ac:dyDescent="0.2">
      <c r="C529" s="241"/>
      <c r="H529" s="291"/>
      <c r="I529" s="241"/>
      <c r="J529" s="241"/>
      <c r="K529" s="241"/>
      <c r="L529" s="241"/>
      <c r="M529" s="241"/>
      <c r="N529" s="268"/>
      <c r="O529" s="241"/>
    </row>
    <row r="530" spans="3:15" x14ac:dyDescent="0.2">
      <c r="C530" s="241"/>
      <c r="H530" s="291"/>
      <c r="I530" s="241"/>
      <c r="J530" s="241"/>
      <c r="K530" s="241"/>
      <c r="L530" s="241"/>
      <c r="M530" s="241"/>
      <c r="N530" s="268"/>
      <c r="O530" s="241"/>
    </row>
    <row r="531" spans="3:15" x14ac:dyDescent="0.2">
      <c r="C531" s="241"/>
      <c r="H531" s="291"/>
      <c r="I531" s="241"/>
      <c r="J531" s="241"/>
      <c r="K531" s="241"/>
      <c r="L531" s="241"/>
      <c r="M531" s="241"/>
      <c r="N531" s="268"/>
      <c r="O531" s="241"/>
    </row>
    <row r="532" spans="3:15" x14ac:dyDescent="0.2">
      <c r="C532" s="241"/>
      <c r="H532" s="291"/>
      <c r="I532" s="241"/>
      <c r="J532" s="241"/>
      <c r="K532" s="241"/>
      <c r="L532" s="241"/>
      <c r="M532" s="241"/>
      <c r="N532" s="268"/>
      <c r="O532" s="241"/>
    </row>
    <row r="533" spans="3:15" x14ac:dyDescent="0.2">
      <c r="C533" s="241"/>
      <c r="H533" s="291"/>
      <c r="I533" s="241"/>
      <c r="J533" s="241"/>
      <c r="K533" s="241"/>
      <c r="L533" s="241"/>
      <c r="M533" s="241"/>
      <c r="N533" s="268"/>
      <c r="O533" s="241"/>
    </row>
    <row r="534" spans="3:15" x14ac:dyDescent="0.2">
      <c r="C534" s="241"/>
      <c r="H534" s="291"/>
      <c r="I534" s="241"/>
      <c r="J534" s="241"/>
      <c r="K534" s="241"/>
      <c r="L534" s="241"/>
      <c r="M534" s="241"/>
      <c r="N534" s="268"/>
      <c r="O534" s="241"/>
    </row>
    <row r="535" spans="3:15" x14ac:dyDescent="0.2">
      <c r="C535" s="241"/>
      <c r="H535" s="291"/>
      <c r="I535" s="241"/>
      <c r="J535" s="241"/>
      <c r="K535" s="241"/>
      <c r="L535" s="241"/>
      <c r="M535" s="241"/>
      <c r="N535" s="268"/>
      <c r="O535" s="241"/>
    </row>
    <row r="536" spans="3:15" x14ac:dyDescent="0.2">
      <c r="C536" s="241"/>
      <c r="H536" s="291"/>
      <c r="I536" s="241"/>
      <c r="J536" s="241"/>
      <c r="K536" s="241"/>
      <c r="L536" s="241"/>
      <c r="M536" s="241"/>
      <c r="N536" s="268"/>
      <c r="O536" s="241"/>
    </row>
    <row r="537" spans="3:15" x14ac:dyDescent="0.2">
      <c r="C537" s="241"/>
      <c r="H537" s="291"/>
      <c r="I537" s="241"/>
      <c r="J537" s="241"/>
      <c r="K537" s="241"/>
      <c r="L537" s="241"/>
      <c r="M537" s="241"/>
      <c r="N537" s="268"/>
      <c r="O537" s="241"/>
    </row>
    <row r="538" spans="3:15" x14ac:dyDescent="0.2">
      <c r="C538" s="241"/>
      <c r="H538" s="291"/>
      <c r="I538" s="241"/>
      <c r="J538" s="241"/>
      <c r="K538" s="241"/>
      <c r="L538" s="241"/>
      <c r="M538" s="241"/>
      <c r="N538" s="268"/>
      <c r="O538" s="241"/>
    </row>
    <row r="539" spans="3:15" x14ac:dyDescent="0.2">
      <c r="C539" s="241"/>
      <c r="H539" s="291"/>
      <c r="I539" s="241"/>
      <c r="J539" s="241"/>
      <c r="K539" s="241"/>
      <c r="L539" s="241"/>
      <c r="M539" s="241"/>
      <c r="N539" s="268"/>
      <c r="O539" s="241"/>
    </row>
    <row r="540" spans="3:15" x14ac:dyDescent="0.2">
      <c r="C540" s="241"/>
      <c r="H540" s="291"/>
      <c r="I540" s="241"/>
      <c r="J540" s="241"/>
      <c r="K540" s="241"/>
      <c r="L540" s="241"/>
      <c r="M540" s="241"/>
      <c r="N540" s="268"/>
      <c r="O540" s="241"/>
    </row>
    <row r="541" spans="3:15" x14ac:dyDescent="0.2">
      <c r="C541" s="241"/>
      <c r="H541" s="291"/>
      <c r="I541" s="241"/>
      <c r="J541" s="241"/>
      <c r="K541" s="241"/>
      <c r="L541" s="241"/>
      <c r="M541" s="241"/>
      <c r="N541" s="268"/>
      <c r="O541" s="241"/>
    </row>
    <row r="542" spans="3:15" x14ac:dyDescent="0.2">
      <c r="C542" s="241"/>
      <c r="H542" s="291"/>
      <c r="I542" s="241"/>
      <c r="J542" s="241"/>
      <c r="K542" s="241"/>
      <c r="L542" s="241"/>
      <c r="M542" s="241"/>
      <c r="N542" s="268"/>
      <c r="O542" s="241"/>
    </row>
    <row r="543" spans="3:15" x14ac:dyDescent="0.2">
      <c r="C543" s="241"/>
      <c r="H543" s="291"/>
      <c r="I543" s="241"/>
      <c r="J543" s="241"/>
      <c r="K543" s="241"/>
      <c r="L543" s="241"/>
      <c r="M543" s="241"/>
      <c r="N543" s="268"/>
      <c r="O543" s="241"/>
    </row>
    <row r="544" spans="3:15" x14ac:dyDescent="0.2">
      <c r="C544" s="241"/>
      <c r="H544" s="291"/>
      <c r="I544" s="241"/>
      <c r="J544" s="241"/>
      <c r="K544" s="241"/>
      <c r="L544" s="241"/>
      <c r="M544" s="241"/>
      <c r="N544" s="268"/>
      <c r="O544" s="241"/>
    </row>
    <row r="545" spans="3:15" x14ac:dyDescent="0.2">
      <c r="C545" s="241"/>
      <c r="H545" s="291"/>
      <c r="I545" s="241"/>
      <c r="J545" s="241"/>
      <c r="K545" s="241"/>
      <c r="L545" s="241"/>
      <c r="M545" s="241"/>
      <c r="N545" s="268"/>
      <c r="O545" s="241"/>
    </row>
    <row r="546" spans="3:15" x14ac:dyDescent="0.2">
      <c r="C546" s="241"/>
      <c r="H546" s="291"/>
      <c r="I546" s="241"/>
      <c r="J546" s="241"/>
      <c r="K546" s="241"/>
      <c r="L546" s="241"/>
      <c r="M546" s="241"/>
      <c r="N546" s="268"/>
      <c r="O546" s="241"/>
    </row>
    <row r="547" spans="3:15" x14ac:dyDescent="0.2">
      <c r="C547" s="241"/>
      <c r="H547" s="291"/>
      <c r="I547" s="241"/>
      <c r="J547" s="241"/>
      <c r="K547" s="241"/>
      <c r="L547" s="241"/>
      <c r="M547" s="241"/>
      <c r="N547" s="268"/>
      <c r="O547" s="241"/>
    </row>
    <row r="548" spans="3:15" x14ac:dyDescent="0.2">
      <c r="C548" s="241"/>
      <c r="H548" s="291"/>
      <c r="I548" s="241"/>
      <c r="J548" s="241"/>
      <c r="K548" s="241"/>
      <c r="L548" s="241"/>
      <c r="M548" s="241"/>
      <c r="N548" s="268"/>
      <c r="O548" s="241"/>
    </row>
    <row r="549" spans="3:15" x14ac:dyDescent="0.2">
      <c r="C549" s="241"/>
      <c r="H549" s="291"/>
      <c r="I549" s="241"/>
      <c r="J549" s="241"/>
      <c r="K549" s="241"/>
      <c r="L549" s="241"/>
      <c r="M549" s="241"/>
      <c r="N549" s="268"/>
      <c r="O549" s="241"/>
    </row>
    <row r="550" spans="3:15" x14ac:dyDescent="0.2">
      <c r="C550" s="241"/>
      <c r="H550" s="291"/>
      <c r="I550" s="241"/>
      <c r="J550" s="241"/>
      <c r="K550" s="241"/>
      <c r="L550" s="241"/>
      <c r="M550" s="241"/>
      <c r="N550" s="268"/>
      <c r="O550" s="241"/>
    </row>
    <row r="551" spans="3:15" x14ac:dyDescent="0.2">
      <c r="C551" s="241"/>
      <c r="H551" s="291"/>
      <c r="I551" s="241"/>
      <c r="J551" s="241"/>
      <c r="K551" s="241"/>
      <c r="L551" s="241"/>
      <c r="M551" s="241"/>
      <c r="N551" s="268"/>
      <c r="O551" s="241"/>
    </row>
    <row r="552" spans="3:15" x14ac:dyDescent="0.2">
      <c r="C552" s="241"/>
      <c r="H552" s="291"/>
      <c r="I552" s="241"/>
      <c r="J552" s="241"/>
      <c r="K552" s="241"/>
      <c r="L552" s="241"/>
      <c r="M552" s="241"/>
      <c r="N552" s="268"/>
      <c r="O552" s="241"/>
    </row>
    <row r="553" spans="3:15" x14ac:dyDescent="0.2">
      <c r="C553" s="241"/>
      <c r="H553" s="291"/>
      <c r="I553" s="241"/>
      <c r="J553" s="241"/>
      <c r="K553" s="241"/>
      <c r="L553" s="241"/>
      <c r="M553" s="241"/>
      <c r="N553" s="268"/>
      <c r="O553" s="241"/>
    </row>
    <row r="554" spans="3:15" x14ac:dyDescent="0.2">
      <c r="C554" s="241"/>
      <c r="H554" s="291"/>
      <c r="I554" s="241"/>
      <c r="J554" s="241"/>
      <c r="K554" s="241"/>
      <c r="L554" s="241"/>
      <c r="M554" s="241"/>
      <c r="N554" s="268"/>
      <c r="O554" s="241"/>
    </row>
    <row r="555" spans="3:15" x14ac:dyDescent="0.2">
      <c r="C555" s="241"/>
      <c r="H555" s="291"/>
      <c r="I555" s="241"/>
      <c r="J555" s="241"/>
      <c r="K555" s="241"/>
      <c r="L555" s="241"/>
      <c r="M555" s="241"/>
      <c r="N555" s="268"/>
      <c r="O555" s="241"/>
    </row>
    <row r="556" spans="3:15" x14ac:dyDescent="0.2">
      <c r="C556" s="241"/>
      <c r="H556" s="291"/>
      <c r="I556" s="241"/>
      <c r="J556" s="241"/>
      <c r="K556" s="241"/>
      <c r="L556" s="241"/>
      <c r="M556" s="241"/>
      <c r="N556" s="268"/>
      <c r="O556" s="241"/>
    </row>
    <row r="557" spans="3:15" x14ac:dyDescent="0.2">
      <c r="C557" s="241"/>
      <c r="H557" s="291"/>
      <c r="I557" s="241"/>
      <c r="J557" s="241"/>
      <c r="K557" s="241"/>
      <c r="L557" s="241"/>
      <c r="M557" s="241"/>
      <c r="N557" s="268"/>
      <c r="O557" s="241"/>
    </row>
    <row r="558" spans="3:15" x14ac:dyDescent="0.2">
      <c r="C558" s="241"/>
      <c r="H558" s="291"/>
      <c r="I558" s="241"/>
      <c r="J558" s="241"/>
      <c r="K558" s="241"/>
      <c r="L558" s="241"/>
      <c r="M558" s="241"/>
      <c r="N558" s="268"/>
      <c r="O558" s="241"/>
    </row>
    <row r="559" spans="3:15" x14ac:dyDescent="0.2">
      <c r="C559" s="241"/>
      <c r="H559" s="291"/>
      <c r="I559" s="241"/>
      <c r="J559" s="241"/>
      <c r="K559" s="241"/>
      <c r="L559" s="241"/>
      <c r="M559" s="241"/>
      <c r="N559" s="268"/>
      <c r="O559" s="241"/>
    </row>
    <row r="560" spans="3:15" x14ac:dyDescent="0.2">
      <c r="C560" s="241"/>
      <c r="H560" s="291"/>
      <c r="I560" s="241"/>
      <c r="J560" s="241"/>
      <c r="K560" s="241"/>
      <c r="L560" s="241"/>
      <c r="M560" s="241"/>
      <c r="N560" s="268"/>
      <c r="O560" s="241"/>
    </row>
    <row r="561" spans="3:15" x14ac:dyDescent="0.2">
      <c r="C561" s="241"/>
      <c r="H561" s="291"/>
      <c r="I561" s="241"/>
      <c r="J561" s="241"/>
      <c r="K561" s="241"/>
      <c r="L561" s="241"/>
      <c r="M561" s="241"/>
      <c r="N561" s="268"/>
      <c r="O561" s="241"/>
    </row>
    <row r="562" spans="3:15" x14ac:dyDescent="0.2">
      <c r="C562" s="241"/>
      <c r="H562" s="291"/>
      <c r="I562" s="241"/>
      <c r="J562" s="241"/>
      <c r="K562" s="241"/>
      <c r="L562" s="241"/>
      <c r="M562" s="241"/>
      <c r="N562" s="268"/>
      <c r="O562" s="241"/>
    </row>
    <row r="563" spans="3:15" x14ac:dyDescent="0.2">
      <c r="C563" s="241"/>
      <c r="H563" s="291"/>
      <c r="I563" s="241"/>
      <c r="J563" s="241"/>
      <c r="K563" s="241"/>
      <c r="L563" s="241"/>
      <c r="M563" s="241"/>
      <c r="N563" s="268"/>
      <c r="O563" s="241"/>
    </row>
    <row r="564" spans="3:15" x14ac:dyDescent="0.2">
      <c r="C564" s="241"/>
      <c r="H564" s="291"/>
      <c r="I564" s="241"/>
      <c r="J564" s="241"/>
      <c r="K564" s="241"/>
      <c r="L564" s="241"/>
      <c r="M564" s="241"/>
      <c r="N564" s="268"/>
      <c r="O564" s="241"/>
    </row>
    <row r="565" spans="3:15" x14ac:dyDescent="0.2">
      <c r="C565" s="241"/>
      <c r="H565" s="291"/>
      <c r="I565" s="241"/>
      <c r="J565" s="241"/>
      <c r="K565" s="241"/>
      <c r="L565" s="241"/>
      <c r="M565" s="241"/>
      <c r="N565" s="268"/>
      <c r="O565" s="241"/>
    </row>
    <row r="566" spans="3:15" x14ac:dyDescent="0.2">
      <c r="C566" s="241"/>
      <c r="H566" s="291"/>
      <c r="I566" s="241"/>
      <c r="J566" s="241"/>
      <c r="K566" s="241"/>
      <c r="L566" s="241"/>
      <c r="M566" s="241"/>
      <c r="N566" s="268"/>
      <c r="O566" s="241"/>
    </row>
    <row r="567" spans="3:15" x14ac:dyDescent="0.2">
      <c r="C567" s="241"/>
      <c r="H567" s="291"/>
      <c r="I567" s="241"/>
      <c r="J567" s="241"/>
      <c r="K567" s="241"/>
      <c r="L567" s="241"/>
      <c r="M567" s="241"/>
      <c r="N567" s="268"/>
      <c r="O567" s="241"/>
    </row>
    <row r="568" spans="3:15" x14ac:dyDescent="0.2">
      <c r="C568" s="241"/>
      <c r="H568" s="291"/>
      <c r="I568" s="241"/>
      <c r="J568" s="241"/>
      <c r="K568" s="241"/>
      <c r="L568" s="241"/>
      <c r="M568" s="241"/>
      <c r="N568" s="268"/>
      <c r="O568" s="241"/>
    </row>
    <row r="569" spans="3:15" x14ac:dyDescent="0.2">
      <c r="C569" s="241"/>
      <c r="H569" s="291"/>
      <c r="I569" s="241"/>
      <c r="J569" s="241"/>
      <c r="K569" s="241"/>
      <c r="L569" s="241"/>
      <c r="M569" s="241"/>
      <c r="N569" s="268"/>
      <c r="O569" s="241"/>
    </row>
    <row r="570" spans="3:15" x14ac:dyDescent="0.2">
      <c r="C570" s="241"/>
      <c r="H570" s="291"/>
      <c r="I570" s="241"/>
      <c r="J570" s="241"/>
      <c r="K570" s="241"/>
      <c r="L570" s="241"/>
      <c r="M570" s="241"/>
      <c r="N570" s="268"/>
      <c r="O570" s="241"/>
    </row>
    <row r="571" spans="3:15" x14ac:dyDescent="0.2">
      <c r="C571" s="241"/>
      <c r="H571" s="291"/>
      <c r="I571" s="241"/>
      <c r="J571" s="241"/>
      <c r="K571" s="241"/>
      <c r="L571" s="241"/>
      <c r="M571" s="241"/>
      <c r="N571" s="268"/>
      <c r="O571" s="241"/>
    </row>
    <row r="572" spans="3:15" x14ac:dyDescent="0.2">
      <c r="C572" s="241"/>
      <c r="H572" s="291"/>
      <c r="I572" s="241"/>
      <c r="J572" s="241"/>
      <c r="K572" s="241"/>
      <c r="L572" s="241"/>
      <c r="M572" s="241"/>
      <c r="N572" s="268"/>
      <c r="O572" s="241"/>
    </row>
    <row r="573" spans="3:15" x14ac:dyDescent="0.2">
      <c r="C573" s="241"/>
      <c r="H573" s="291"/>
      <c r="I573" s="241"/>
      <c r="J573" s="241"/>
      <c r="K573" s="241"/>
      <c r="L573" s="241"/>
      <c r="M573" s="241"/>
      <c r="N573" s="268"/>
      <c r="O573" s="241"/>
    </row>
    <row r="574" spans="3:15" x14ac:dyDescent="0.2">
      <c r="C574" s="241"/>
      <c r="H574" s="291"/>
      <c r="I574" s="241"/>
      <c r="J574" s="241"/>
      <c r="K574" s="241"/>
      <c r="L574" s="241"/>
      <c r="M574" s="241"/>
      <c r="N574" s="268"/>
      <c r="O574" s="241"/>
    </row>
    <row r="575" spans="3:15" x14ac:dyDescent="0.2">
      <c r="C575" s="241"/>
      <c r="H575" s="291"/>
      <c r="I575" s="241"/>
      <c r="J575" s="241"/>
      <c r="K575" s="241"/>
      <c r="L575" s="241"/>
      <c r="M575" s="241"/>
      <c r="N575" s="268"/>
      <c r="O575" s="241"/>
    </row>
    <row r="576" spans="3:15" x14ac:dyDescent="0.2">
      <c r="C576" s="241"/>
      <c r="H576" s="291"/>
      <c r="I576" s="241"/>
      <c r="J576" s="241"/>
      <c r="K576" s="241"/>
      <c r="L576" s="241"/>
      <c r="M576" s="241"/>
      <c r="N576" s="268"/>
      <c r="O576" s="241"/>
    </row>
    <row r="577" spans="3:15" x14ac:dyDescent="0.2">
      <c r="C577" s="241"/>
      <c r="H577" s="291"/>
      <c r="I577" s="241"/>
      <c r="J577" s="241"/>
      <c r="K577" s="241"/>
      <c r="L577" s="241"/>
      <c r="M577" s="241"/>
      <c r="N577" s="268"/>
      <c r="O577" s="241"/>
    </row>
    <row r="578" spans="3:15" x14ac:dyDescent="0.2">
      <c r="C578" s="241"/>
      <c r="H578" s="291"/>
      <c r="I578" s="241"/>
      <c r="J578" s="241"/>
      <c r="K578" s="241"/>
      <c r="L578" s="241"/>
      <c r="M578" s="241"/>
      <c r="N578" s="268"/>
      <c r="O578" s="241"/>
    </row>
    <row r="579" spans="3:15" x14ac:dyDescent="0.2">
      <c r="C579" s="241"/>
      <c r="H579" s="291"/>
      <c r="I579" s="241"/>
      <c r="J579" s="241"/>
      <c r="K579" s="241"/>
      <c r="L579" s="241"/>
      <c r="M579" s="241"/>
      <c r="N579" s="268"/>
      <c r="O579" s="241"/>
    </row>
    <row r="580" spans="3:15" x14ac:dyDescent="0.2">
      <c r="C580" s="241"/>
      <c r="H580" s="291"/>
      <c r="I580" s="241"/>
      <c r="J580" s="241"/>
      <c r="K580" s="241"/>
      <c r="L580" s="241"/>
      <c r="M580" s="241"/>
      <c r="N580" s="268"/>
      <c r="O580" s="241"/>
    </row>
    <row r="581" spans="3:15" x14ac:dyDescent="0.2">
      <c r="C581" s="241"/>
      <c r="H581" s="291"/>
      <c r="I581" s="241"/>
      <c r="J581" s="241"/>
      <c r="K581" s="241"/>
      <c r="L581" s="241"/>
      <c r="M581" s="241"/>
      <c r="N581" s="268"/>
      <c r="O581" s="241"/>
    </row>
    <row r="582" spans="3:15" x14ac:dyDescent="0.2">
      <c r="C582" s="241"/>
      <c r="H582" s="291"/>
      <c r="I582" s="241"/>
      <c r="J582" s="241"/>
      <c r="K582" s="241"/>
      <c r="L582" s="241"/>
      <c r="M582" s="241"/>
      <c r="N582" s="268"/>
      <c r="O582" s="241"/>
    </row>
    <row r="583" spans="3:15" x14ac:dyDescent="0.2">
      <c r="C583" s="241"/>
      <c r="H583" s="291"/>
      <c r="I583" s="241"/>
      <c r="J583" s="241"/>
      <c r="K583" s="241"/>
      <c r="L583" s="241"/>
      <c r="M583" s="241"/>
      <c r="N583" s="268"/>
      <c r="O583" s="241"/>
    </row>
    <row r="584" spans="3:15" x14ac:dyDescent="0.2">
      <c r="C584" s="241"/>
      <c r="H584" s="291"/>
      <c r="I584" s="241"/>
      <c r="J584" s="241"/>
      <c r="K584" s="241"/>
      <c r="L584" s="241"/>
      <c r="M584" s="241"/>
      <c r="N584" s="268"/>
      <c r="O584" s="241"/>
    </row>
    <row r="585" spans="3:15" x14ac:dyDescent="0.2">
      <c r="C585" s="241"/>
      <c r="H585" s="291"/>
      <c r="I585" s="241"/>
      <c r="J585" s="241"/>
      <c r="K585" s="241"/>
      <c r="L585" s="241"/>
      <c r="M585" s="241"/>
      <c r="N585" s="268"/>
      <c r="O585" s="241"/>
    </row>
    <row r="586" spans="3:15" x14ac:dyDescent="0.2">
      <c r="C586" s="241"/>
      <c r="H586" s="291"/>
      <c r="I586" s="241"/>
      <c r="J586" s="241"/>
      <c r="K586" s="241"/>
      <c r="L586" s="241"/>
      <c r="M586" s="241"/>
      <c r="N586" s="268"/>
      <c r="O586" s="241"/>
    </row>
    <row r="587" spans="3:15" x14ac:dyDescent="0.2">
      <c r="C587" s="241"/>
      <c r="H587" s="291"/>
      <c r="I587" s="241"/>
      <c r="J587" s="241"/>
      <c r="K587" s="241"/>
      <c r="L587" s="241"/>
      <c r="M587" s="241"/>
      <c r="N587" s="268"/>
      <c r="O587" s="241"/>
    </row>
    <row r="588" spans="3:15" x14ac:dyDescent="0.2">
      <c r="C588" s="241"/>
      <c r="H588" s="291"/>
      <c r="I588" s="241"/>
      <c r="J588" s="241"/>
      <c r="K588" s="241"/>
      <c r="L588" s="241"/>
      <c r="M588" s="241"/>
      <c r="N588" s="268"/>
      <c r="O588" s="241"/>
    </row>
    <row r="589" spans="3:15" x14ac:dyDescent="0.2">
      <c r="C589" s="241"/>
      <c r="H589" s="291"/>
      <c r="I589" s="241"/>
      <c r="J589" s="241"/>
      <c r="K589" s="241"/>
      <c r="L589" s="241"/>
      <c r="M589" s="241"/>
      <c r="N589" s="268"/>
      <c r="O589" s="241"/>
    </row>
    <row r="590" spans="3:15" x14ac:dyDescent="0.2">
      <c r="C590" s="241"/>
      <c r="H590" s="291"/>
      <c r="I590" s="241"/>
      <c r="J590" s="241"/>
      <c r="K590" s="241"/>
      <c r="L590" s="241"/>
      <c r="M590" s="241"/>
      <c r="N590" s="268"/>
      <c r="O590" s="241"/>
    </row>
    <row r="591" spans="3:15" x14ac:dyDescent="0.2">
      <c r="C591" s="241"/>
      <c r="H591" s="291"/>
      <c r="I591" s="241"/>
      <c r="J591" s="241"/>
      <c r="K591" s="241"/>
      <c r="L591" s="241"/>
      <c r="M591" s="241"/>
      <c r="N591" s="268"/>
      <c r="O591" s="241"/>
    </row>
    <row r="592" spans="3:15" x14ac:dyDescent="0.2">
      <c r="C592" s="241"/>
      <c r="H592" s="291"/>
      <c r="I592" s="241"/>
      <c r="J592" s="241"/>
      <c r="K592" s="241"/>
      <c r="L592" s="241"/>
      <c r="M592" s="241"/>
      <c r="N592" s="268"/>
      <c r="O592" s="241"/>
    </row>
    <row r="593" spans="3:15" x14ac:dyDescent="0.2">
      <c r="C593" s="241"/>
      <c r="H593" s="291"/>
      <c r="I593" s="241"/>
      <c r="J593" s="241"/>
      <c r="K593" s="241"/>
      <c r="L593" s="241"/>
      <c r="M593" s="241"/>
      <c r="N593" s="268"/>
      <c r="O593" s="241"/>
    </row>
    <row r="594" spans="3:15" x14ac:dyDescent="0.2">
      <c r="C594" s="241"/>
      <c r="H594" s="291"/>
      <c r="I594" s="241"/>
      <c r="J594" s="241"/>
      <c r="K594" s="241"/>
      <c r="L594" s="241"/>
      <c r="M594" s="241"/>
      <c r="N594" s="268"/>
      <c r="O594" s="241"/>
    </row>
    <row r="595" spans="3:15" x14ac:dyDescent="0.2">
      <c r="C595" s="241"/>
      <c r="H595" s="291"/>
      <c r="I595" s="241"/>
      <c r="J595" s="241"/>
      <c r="K595" s="241"/>
      <c r="L595" s="241"/>
      <c r="M595" s="241"/>
      <c r="N595" s="268"/>
      <c r="O595" s="241"/>
    </row>
    <row r="596" spans="3:15" x14ac:dyDescent="0.2">
      <c r="C596" s="241"/>
      <c r="H596" s="291"/>
      <c r="I596" s="241"/>
      <c r="J596" s="241"/>
      <c r="K596" s="241"/>
      <c r="L596" s="241"/>
      <c r="M596" s="241"/>
      <c r="N596" s="268"/>
      <c r="O596" s="241"/>
    </row>
    <row r="597" spans="3:15" x14ac:dyDescent="0.2">
      <c r="C597" s="241"/>
      <c r="H597" s="291"/>
      <c r="I597" s="241"/>
      <c r="J597" s="241"/>
      <c r="K597" s="241"/>
      <c r="L597" s="241"/>
      <c r="M597" s="241"/>
      <c r="N597" s="268"/>
      <c r="O597" s="241"/>
    </row>
    <row r="598" spans="3:15" x14ac:dyDescent="0.2">
      <c r="C598" s="241"/>
      <c r="H598" s="291"/>
      <c r="I598" s="241"/>
      <c r="J598" s="241"/>
      <c r="K598" s="241"/>
      <c r="L598" s="241"/>
      <c r="M598" s="241"/>
      <c r="N598" s="268"/>
      <c r="O598" s="241"/>
    </row>
    <row r="599" spans="3:15" x14ac:dyDescent="0.2">
      <c r="C599" s="241"/>
      <c r="H599" s="291"/>
      <c r="I599" s="241"/>
      <c r="J599" s="241"/>
      <c r="K599" s="241"/>
      <c r="L599" s="241"/>
      <c r="M599" s="241"/>
      <c r="N599" s="268"/>
      <c r="O599" s="241"/>
    </row>
    <row r="600" spans="3:15" x14ac:dyDescent="0.2">
      <c r="C600" s="241"/>
      <c r="H600" s="291"/>
      <c r="I600" s="241"/>
      <c r="J600" s="241"/>
      <c r="K600" s="241"/>
      <c r="L600" s="241"/>
      <c r="M600" s="241"/>
      <c r="N600" s="268"/>
      <c r="O600" s="241"/>
    </row>
    <row r="601" spans="3:15" x14ac:dyDescent="0.2">
      <c r="C601" s="241"/>
      <c r="H601" s="291"/>
      <c r="I601" s="241"/>
      <c r="J601" s="241"/>
      <c r="K601" s="241"/>
      <c r="L601" s="241"/>
      <c r="M601" s="241"/>
      <c r="N601" s="268"/>
      <c r="O601" s="241"/>
    </row>
    <row r="602" spans="3:15" x14ac:dyDescent="0.2">
      <c r="C602" s="241"/>
      <c r="H602" s="291"/>
      <c r="I602" s="241"/>
      <c r="J602" s="241"/>
      <c r="K602" s="241"/>
      <c r="L602" s="241"/>
      <c r="M602" s="241"/>
      <c r="N602" s="268"/>
      <c r="O602" s="241"/>
    </row>
    <row r="603" spans="3:15" x14ac:dyDescent="0.2">
      <c r="C603" s="241"/>
      <c r="H603" s="291"/>
      <c r="I603" s="241"/>
      <c r="J603" s="241"/>
      <c r="K603" s="241"/>
      <c r="L603" s="241"/>
      <c r="M603" s="241"/>
      <c r="N603" s="268"/>
      <c r="O603" s="241"/>
    </row>
    <row r="604" spans="3:15" x14ac:dyDescent="0.2">
      <c r="C604" s="241"/>
      <c r="H604" s="291"/>
      <c r="I604" s="241"/>
      <c r="J604" s="241"/>
      <c r="K604" s="241"/>
      <c r="L604" s="241"/>
      <c r="M604" s="241"/>
      <c r="N604" s="268"/>
      <c r="O604" s="241"/>
    </row>
    <row r="605" spans="3:15" x14ac:dyDescent="0.2">
      <c r="C605" s="241"/>
      <c r="H605" s="291"/>
      <c r="I605" s="241"/>
      <c r="J605" s="241"/>
      <c r="K605" s="241"/>
      <c r="L605" s="241"/>
      <c r="M605" s="241"/>
      <c r="N605" s="268"/>
      <c r="O605" s="241"/>
    </row>
    <row r="606" spans="3:15" x14ac:dyDescent="0.2">
      <c r="C606" s="241"/>
      <c r="H606" s="291"/>
      <c r="I606" s="241"/>
      <c r="J606" s="241"/>
      <c r="K606" s="241"/>
      <c r="L606" s="241"/>
      <c r="M606" s="241"/>
      <c r="N606" s="268"/>
      <c r="O606" s="241"/>
    </row>
    <row r="607" spans="3:15" x14ac:dyDescent="0.2">
      <c r="C607" s="241"/>
      <c r="H607" s="291"/>
      <c r="I607" s="241"/>
      <c r="J607" s="241"/>
      <c r="K607" s="241"/>
      <c r="L607" s="241"/>
      <c r="M607" s="241"/>
      <c r="N607" s="268"/>
      <c r="O607" s="241"/>
    </row>
    <row r="608" spans="3:15" x14ac:dyDescent="0.2">
      <c r="C608" s="241"/>
      <c r="H608" s="291"/>
      <c r="I608" s="241"/>
      <c r="J608" s="241"/>
      <c r="K608" s="241"/>
      <c r="L608" s="241"/>
      <c r="M608" s="241"/>
      <c r="N608" s="268"/>
      <c r="O608" s="241"/>
    </row>
    <row r="609" spans="3:15" x14ac:dyDescent="0.2">
      <c r="C609" s="241"/>
      <c r="H609" s="291"/>
      <c r="I609" s="241"/>
      <c r="J609" s="241"/>
      <c r="K609" s="241"/>
      <c r="L609" s="241"/>
      <c r="M609" s="241"/>
      <c r="N609" s="268"/>
      <c r="O609" s="241"/>
    </row>
    <row r="610" spans="3:15" x14ac:dyDescent="0.2">
      <c r="C610" s="241"/>
      <c r="H610" s="291"/>
      <c r="I610" s="241"/>
      <c r="J610" s="241"/>
      <c r="K610" s="241"/>
      <c r="L610" s="241"/>
      <c r="M610" s="241"/>
      <c r="N610" s="268"/>
      <c r="O610" s="241"/>
    </row>
    <row r="611" spans="3:15" x14ac:dyDescent="0.2">
      <c r="C611" s="241"/>
      <c r="H611" s="291"/>
      <c r="I611" s="241"/>
      <c r="J611" s="241"/>
      <c r="K611" s="241"/>
      <c r="L611" s="241"/>
      <c r="M611" s="241"/>
      <c r="N611" s="268"/>
      <c r="O611" s="241"/>
    </row>
    <row r="612" spans="3:15" x14ac:dyDescent="0.2">
      <c r="C612" s="241"/>
      <c r="H612" s="291"/>
      <c r="I612" s="241"/>
      <c r="J612" s="241"/>
      <c r="K612" s="241"/>
      <c r="L612" s="241"/>
      <c r="M612" s="241"/>
      <c r="N612" s="268"/>
      <c r="O612" s="241"/>
    </row>
    <row r="613" spans="3:15" x14ac:dyDescent="0.2">
      <c r="C613" s="241"/>
      <c r="H613" s="291"/>
      <c r="I613" s="241"/>
      <c r="J613" s="241"/>
      <c r="K613" s="241"/>
      <c r="L613" s="241"/>
      <c r="M613" s="241"/>
      <c r="N613" s="268"/>
      <c r="O613" s="241"/>
    </row>
    <row r="614" spans="3:15" x14ac:dyDescent="0.2">
      <c r="C614" s="241"/>
      <c r="H614" s="291"/>
      <c r="I614" s="241"/>
      <c r="J614" s="241"/>
      <c r="K614" s="241"/>
      <c r="L614" s="241"/>
      <c r="M614" s="241"/>
      <c r="N614" s="268"/>
      <c r="O614" s="241"/>
    </row>
    <row r="615" spans="3:15" x14ac:dyDescent="0.2">
      <c r="C615" s="241"/>
      <c r="H615" s="291"/>
      <c r="I615" s="241"/>
      <c r="J615" s="241"/>
      <c r="K615" s="241"/>
      <c r="L615" s="241"/>
      <c r="M615" s="241"/>
      <c r="N615" s="268"/>
      <c r="O615" s="241"/>
    </row>
    <row r="616" spans="3:15" x14ac:dyDescent="0.2">
      <c r="C616" s="241"/>
      <c r="H616" s="291"/>
      <c r="I616" s="241"/>
      <c r="J616" s="241"/>
      <c r="K616" s="241"/>
      <c r="L616" s="241"/>
      <c r="M616" s="241"/>
      <c r="N616" s="268"/>
      <c r="O616" s="241"/>
    </row>
    <row r="617" spans="3:15" x14ac:dyDescent="0.2">
      <c r="C617" s="241"/>
      <c r="H617" s="291"/>
      <c r="I617" s="241"/>
      <c r="J617" s="241"/>
      <c r="K617" s="241"/>
      <c r="L617" s="241"/>
      <c r="M617" s="241"/>
      <c r="N617" s="268"/>
      <c r="O617" s="241"/>
    </row>
    <row r="618" spans="3:15" x14ac:dyDescent="0.2">
      <c r="C618" s="241"/>
      <c r="H618" s="291"/>
      <c r="I618" s="241"/>
      <c r="J618" s="241"/>
      <c r="K618" s="241"/>
      <c r="L618" s="241"/>
      <c r="M618" s="241"/>
      <c r="N618" s="268"/>
      <c r="O618" s="241"/>
    </row>
    <row r="619" spans="3:15" x14ac:dyDescent="0.2">
      <c r="C619" s="241"/>
      <c r="H619" s="291"/>
      <c r="I619" s="241"/>
      <c r="J619" s="241"/>
      <c r="K619" s="241"/>
      <c r="L619" s="241"/>
      <c r="M619" s="241"/>
      <c r="N619" s="268"/>
      <c r="O619" s="241"/>
    </row>
    <row r="620" spans="3:15" x14ac:dyDescent="0.2">
      <c r="C620" s="241"/>
      <c r="H620" s="291"/>
      <c r="I620" s="241"/>
      <c r="J620" s="241"/>
      <c r="K620" s="241"/>
      <c r="L620" s="241"/>
      <c r="M620" s="241"/>
      <c r="N620" s="268"/>
      <c r="O620" s="241"/>
    </row>
    <row r="621" spans="3:15" x14ac:dyDescent="0.2">
      <c r="C621" s="241"/>
      <c r="H621" s="291"/>
      <c r="I621" s="241"/>
      <c r="J621" s="241"/>
      <c r="K621" s="241"/>
      <c r="L621" s="241"/>
      <c r="M621" s="241"/>
      <c r="N621" s="268"/>
      <c r="O621" s="241"/>
    </row>
    <row r="622" spans="3:15" x14ac:dyDescent="0.2">
      <c r="C622" s="241"/>
      <c r="H622" s="291"/>
      <c r="I622" s="241"/>
      <c r="J622" s="241"/>
      <c r="K622" s="241"/>
      <c r="L622" s="241"/>
      <c r="M622" s="241"/>
      <c r="N622" s="268"/>
      <c r="O622" s="241"/>
    </row>
    <row r="623" spans="3:15" x14ac:dyDescent="0.2">
      <c r="C623" s="241"/>
      <c r="H623" s="291"/>
      <c r="I623" s="241"/>
      <c r="J623" s="241"/>
      <c r="K623" s="241"/>
      <c r="L623" s="241"/>
      <c r="M623" s="241"/>
      <c r="N623" s="268"/>
      <c r="O623" s="241"/>
    </row>
    <row r="624" spans="3:15" x14ac:dyDescent="0.2">
      <c r="C624" s="241"/>
      <c r="H624" s="291"/>
      <c r="I624" s="241"/>
      <c r="J624" s="241"/>
      <c r="K624" s="241"/>
      <c r="L624" s="241"/>
      <c r="M624" s="241"/>
      <c r="N624" s="268"/>
      <c r="O624" s="241"/>
    </row>
    <row r="625" spans="3:15" x14ac:dyDescent="0.2">
      <c r="C625" s="241"/>
      <c r="H625" s="291"/>
      <c r="I625" s="241"/>
      <c r="J625" s="241"/>
      <c r="K625" s="241"/>
      <c r="L625" s="241"/>
      <c r="M625" s="241"/>
      <c r="N625" s="268"/>
      <c r="O625" s="241"/>
    </row>
    <row r="626" spans="3:15" x14ac:dyDescent="0.2">
      <c r="C626" s="241"/>
      <c r="H626" s="291"/>
      <c r="I626" s="241"/>
      <c r="J626" s="241"/>
      <c r="K626" s="241"/>
      <c r="L626" s="241"/>
      <c r="M626" s="241"/>
      <c r="N626" s="268"/>
      <c r="O626" s="241"/>
    </row>
    <row r="627" spans="3:15" x14ac:dyDescent="0.2">
      <c r="C627" s="241"/>
      <c r="H627" s="291"/>
      <c r="I627" s="241"/>
      <c r="J627" s="241"/>
      <c r="K627" s="241"/>
      <c r="L627" s="241"/>
      <c r="M627" s="241"/>
      <c r="N627" s="268"/>
      <c r="O627" s="241"/>
    </row>
    <row r="628" spans="3:15" x14ac:dyDescent="0.2">
      <c r="C628" s="241"/>
    </row>
    <row r="629" spans="3:15" x14ac:dyDescent="0.2">
      <c r="C629" s="241"/>
    </row>
    <row r="630" spans="3:15" x14ac:dyDescent="0.2">
      <c r="C630" s="241"/>
    </row>
    <row r="631" spans="3:15" x14ac:dyDescent="0.2">
      <c r="C631" s="241"/>
    </row>
    <row r="632" spans="3:15" x14ac:dyDescent="0.2">
      <c r="C632" s="241"/>
    </row>
    <row r="633" spans="3:15" x14ac:dyDescent="0.2">
      <c r="C633" s="241"/>
    </row>
    <row r="634" spans="3:15" x14ac:dyDescent="0.2">
      <c r="C634" s="241"/>
    </row>
    <row r="635" spans="3:15" x14ac:dyDescent="0.2">
      <c r="C635" s="241"/>
    </row>
    <row r="636" spans="3:15" x14ac:dyDescent="0.2">
      <c r="C636" s="241"/>
    </row>
    <row r="637" spans="3:15" x14ac:dyDescent="0.2">
      <c r="C637" s="241"/>
    </row>
    <row r="638" spans="3:15" x14ac:dyDescent="0.2">
      <c r="C638" s="241"/>
    </row>
    <row r="639" spans="3:15" x14ac:dyDescent="0.2">
      <c r="C639" s="241"/>
    </row>
    <row r="640" spans="3:15" x14ac:dyDescent="0.2">
      <c r="C640" s="241"/>
    </row>
    <row r="641" spans="2:14" s="238" customFormat="1" x14ac:dyDescent="0.2">
      <c r="B641" s="254"/>
      <c r="C641" s="241"/>
      <c r="E641" s="264"/>
      <c r="F641" s="265"/>
      <c r="G641" s="265"/>
      <c r="H641" s="217"/>
      <c r="I641" s="218"/>
      <c r="J641" s="218"/>
      <c r="K641" s="218"/>
      <c r="L641" s="218"/>
      <c r="M641" s="218"/>
      <c r="N641" s="219"/>
    </row>
    <row r="642" spans="2:14" s="238" customFormat="1" x14ac:dyDescent="0.2">
      <c r="B642" s="254"/>
      <c r="C642" s="241"/>
      <c r="E642" s="264"/>
      <c r="F642" s="265"/>
      <c r="G642" s="265"/>
      <c r="H642" s="217"/>
      <c r="I642" s="218"/>
      <c r="J642" s="218"/>
      <c r="K642" s="218"/>
      <c r="L642" s="218"/>
      <c r="M642" s="218"/>
      <c r="N642" s="219"/>
    </row>
  </sheetData>
  <mergeCells count="3">
    <mergeCell ref="C3:G3"/>
    <mergeCell ref="C4:G4"/>
    <mergeCell ref="C1:G1"/>
  </mergeCells>
  <printOptions horizontalCentered="1"/>
  <pageMargins left="0.98425196850393704" right="0.59055118110236227" top="0.78740157480314965" bottom="0.59055118110236227" header="0" footer="0.39370078740157483"/>
  <pageSetup paperSize="9" scale="89" orientation="portrait" horizontalDpi="203" verticalDpi="98" r:id="rId1"/>
  <headerFooter alignWithMargins="0">
    <oddHeader>&amp;A</oddHeader>
    <oddFooter>&amp;A&amp;RStran &amp;P</oddFooter>
  </headerFooter>
  <rowBreaks count="2" manualBreakCount="2">
    <brk id="32" min="1" max="6" man="1"/>
    <brk id="10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C2D89-CF35-425A-8388-B825252E9EA2}">
  <dimension ref="B1:Q475"/>
  <sheetViews>
    <sheetView view="pageBreakPreview" zoomScale="110" zoomScaleNormal="100" zoomScaleSheetLayoutView="110" workbookViewId="0">
      <selection activeCell="D15" sqref="D15"/>
    </sheetView>
  </sheetViews>
  <sheetFormatPr defaultRowHeight="12.75" x14ac:dyDescent="0.2"/>
  <cols>
    <col min="1" max="1" width="3.85546875" style="263" customWidth="1"/>
    <col min="2" max="2" width="5.7109375" style="424" customWidth="1"/>
    <col min="3" max="3" width="50.42578125" style="237" customWidth="1"/>
    <col min="4" max="4" width="6.42578125" style="382" customWidth="1"/>
    <col min="5" max="5" width="5.42578125" style="382" customWidth="1"/>
    <col min="6" max="6" width="10.5703125" style="383" customWidth="1"/>
    <col min="7" max="7" width="13.28515625" style="383" customWidth="1"/>
    <col min="8" max="8" width="10" style="461" customWidth="1"/>
    <col min="9" max="9" width="8.140625" style="327" customWidth="1"/>
    <col min="10" max="10" width="5" style="327" customWidth="1"/>
    <col min="11" max="13" width="9.140625" style="327"/>
    <col min="14" max="14" width="16.42578125" style="328" customWidth="1"/>
    <col min="15" max="257" width="9.140625" style="263"/>
    <col min="258" max="258" width="5.7109375" style="263" customWidth="1"/>
    <col min="259" max="259" width="50.42578125" style="263" customWidth="1"/>
    <col min="260" max="260" width="6.42578125" style="263" customWidth="1"/>
    <col min="261" max="261" width="5.42578125" style="263" customWidth="1"/>
    <col min="262" max="262" width="10.5703125" style="263" customWidth="1"/>
    <col min="263" max="263" width="14.140625" style="263" customWidth="1"/>
    <col min="264" max="264" width="10" style="263" customWidth="1"/>
    <col min="265" max="265" width="8.140625" style="263" customWidth="1"/>
    <col min="266" max="266" width="5" style="263" customWidth="1"/>
    <col min="267" max="269" width="9.140625" style="263"/>
    <col min="270" max="270" width="16.42578125" style="263" customWidth="1"/>
    <col min="271" max="513" width="9.140625" style="263"/>
    <col min="514" max="514" width="5.7109375" style="263" customWidth="1"/>
    <col min="515" max="515" width="50.42578125" style="263" customWidth="1"/>
    <col min="516" max="516" width="6.42578125" style="263" customWidth="1"/>
    <col min="517" max="517" width="5.42578125" style="263" customWidth="1"/>
    <col min="518" max="518" width="10.5703125" style="263" customWidth="1"/>
    <col min="519" max="519" width="14.140625" style="263" customWidth="1"/>
    <col min="520" max="520" width="10" style="263" customWidth="1"/>
    <col min="521" max="521" width="8.140625" style="263" customWidth="1"/>
    <col min="522" max="522" width="5" style="263" customWidth="1"/>
    <col min="523" max="525" width="9.140625" style="263"/>
    <col min="526" max="526" width="16.42578125" style="263" customWidth="1"/>
    <col min="527" max="769" width="9.140625" style="263"/>
    <col min="770" max="770" width="5.7109375" style="263" customWidth="1"/>
    <col min="771" max="771" width="50.42578125" style="263" customWidth="1"/>
    <col min="772" max="772" width="6.42578125" style="263" customWidth="1"/>
    <col min="773" max="773" width="5.42578125" style="263" customWidth="1"/>
    <col min="774" max="774" width="10.5703125" style="263" customWidth="1"/>
    <col min="775" max="775" width="14.140625" style="263" customWidth="1"/>
    <col min="776" max="776" width="10" style="263" customWidth="1"/>
    <col min="777" max="777" width="8.140625" style="263" customWidth="1"/>
    <col min="778" max="778" width="5" style="263" customWidth="1"/>
    <col min="779" max="781" width="9.140625" style="263"/>
    <col min="782" max="782" width="16.42578125" style="263" customWidth="1"/>
    <col min="783" max="1025" width="9.140625" style="263"/>
    <col min="1026" max="1026" width="5.7109375" style="263" customWidth="1"/>
    <col min="1027" max="1027" width="50.42578125" style="263" customWidth="1"/>
    <col min="1028" max="1028" width="6.42578125" style="263" customWidth="1"/>
    <col min="1029" max="1029" width="5.42578125" style="263" customWidth="1"/>
    <col min="1030" max="1030" width="10.5703125" style="263" customWidth="1"/>
    <col min="1031" max="1031" width="14.140625" style="263" customWidth="1"/>
    <col min="1032" max="1032" width="10" style="263" customWidth="1"/>
    <col min="1033" max="1033" width="8.140625" style="263" customWidth="1"/>
    <col min="1034" max="1034" width="5" style="263" customWidth="1"/>
    <col min="1035" max="1037" width="9.140625" style="263"/>
    <col min="1038" max="1038" width="16.42578125" style="263" customWidth="1"/>
    <col min="1039" max="1281" width="9.140625" style="263"/>
    <col min="1282" max="1282" width="5.7109375" style="263" customWidth="1"/>
    <col min="1283" max="1283" width="50.42578125" style="263" customWidth="1"/>
    <col min="1284" max="1284" width="6.42578125" style="263" customWidth="1"/>
    <col min="1285" max="1285" width="5.42578125" style="263" customWidth="1"/>
    <col min="1286" max="1286" width="10.5703125" style="263" customWidth="1"/>
    <col min="1287" max="1287" width="14.140625" style="263" customWidth="1"/>
    <col min="1288" max="1288" width="10" style="263" customWidth="1"/>
    <col min="1289" max="1289" width="8.140625" style="263" customWidth="1"/>
    <col min="1290" max="1290" width="5" style="263" customWidth="1"/>
    <col min="1291" max="1293" width="9.140625" style="263"/>
    <col min="1294" max="1294" width="16.42578125" style="263" customWidth="1"/>
    <col min="1295" max="1537" width="9.140625" style="263"/>
    <col min="1538" max="1538" width="5.7109375" style="263" customWidth="1"/>
    <col min="1539" max="1539" width="50.42578125" style="263" customWidth="1"/>
    <col min="1540" max="1540" width="6.42578125" style="263" customWidth="1"/>
    <col min="1541" max="1541" width="5.42578125" style="263" customWidth="1"/>
    <col min="1542" max="1542" width="10.5703125" style="263" customWidth="1"/>
    <col min="1543" max="1543" width="14.140625" style="263" customWidth="1"/>
    <col min="1544" max="1544" width="10" style="263" customWidth="1"/>
    <col min="1545" max="1545" width="8.140625" style="263" customWidth="1"/>
    <col min="1546" max="1546" width="5" style="263" customWidth="1"/>
    <col min="1547" max="1549" width="9.140625" style="263"/>
    <col min="1550" max="1550" width="16.42578125" style="263" customWidth="1"/>
    <col min="1551" max="1793" width="9.140625" style="263"/>
    <col min="1794" max="1794" width="5.7109375" style="263" customWidth="1"/>
    <col min="1795" max="1795" width="50.42578125" style="263" customWidth="1"/>
    <col min="1796" max="1796" width="6.42578125" style="263" customWidth="1"/>
    <col min="1797" max="1797" width="5.42578125" style="263" customWidth="1"/>
    <col min="1798" max="1798" width="10.5703125" style="263" customWidth="1"/>
    <col min="1799" max="1799" width="14.140625" style="263" customWidth="1"/>
    <col min="1800" max="1800" width="10" style="263" customWidth="1"/>
    <col min="1801" max="1801" width="8.140625" style="263" customWidth="1"/>
    <col min="1802" max="1802" width="5" style="263" customWidth="1"/>
    <col min="1803" max="1805" width="9.140625" style="263"/>
    <col min="1806" max="1806" width="16.42578125" style="263" customWidth="1"/>
    <col min="1807" max="2049" width="9.140625" style="263"/>
    <col min="2050" max="2050" width="5.7109375" style="263" customWidth="1"/>
    <col min="2051" max="2051" width="50.42578125" style="263" customWidth="1"/>
    <col min="2052" max="2052" width="6.42578125" style="263" customWidth="1"/>
    <col min="2053" max="2053" width="5.42578125" style="263" customWidth="1"/>
    <col min="2054" max="2054" width="10.5703125" style="263" customWidth="1"/>
    <col min="2055" max="2055" width="14.140625" style="263" customWidth="1"/>
    <col min="2056" max="2056" width="10" style="263" customWidth="1"/>
    <col min="2057" max="2057" width="8.140625" style="263" customWidth="1"/>
    <col min="2058" max="2058" width="5" style="263" customWidth="1"/>
    <col min="2059" max="2061" width="9.140625" style="263"/>
    <col min="2062" max="2062" width="16.42578125" style="263" customWidth="1"/>
    <col min="2063" max="2305" width="9.140625" style="263"/>
    <col min="2306" max="2306" width="5.7109375" style="263" customWidth="1"/>
    <col min="2307" max="2307" width="50.42578125" style="263" customWidth="1"/>
    <col min="2308" max="2308" width="6.42578125" style="263" customWidth="1"/>
    <col min="2309" max="2309" width="5.42578125" style="263" customWidth="1"/>
    <col min="2310" max="2310" width="10.5703125" style="263" customWidth="1"/>
    <col min="2311" max="2311" width="14.140625" style="263" customWidth="1"/>
    <col min="2312" max="2312" width="10" style="263" customWidth="1"/>
    <col min="2313" max="2313" width="8.140625" style="263" customWidth="1"/>
    <col min="2314" max="2314" width="5" style="263" customWidth="1"/>
    <col min="2315" max="2317" width="9.140625" style="263"/>
    <col min="2318" max="2318" width="16.42578125" style="263" customWidth="1"/>
    <col min="2319" max="2561" width="9.140625" style="263"/>
    <col min="2562" max="2562" width="5.7109375" style="263" customWidth="1"/>
    <col min="2563" max="2563" width="50.42578125" style="263" customWidth="1"/>
    <col min="2564" max="2564" width="6.42578125" style="263" customWidth="1"/>
    <col min="2565" max="2565" width="5.42578125" style="263" customWidth="1"/>
    <col min="2566" max="2566" width="10.5703125" style="263" customWidth="1"/>
    <col min="2567" max="2567" width="14.140625" style="263" customWidth="1"/>
    <col min="2568" max="2568" width="10" style="263" customWidth="1"/>
    <col min="2569" max="2569" width="8.140625" style="263" customWidth="1"/>
    <col min="2570" max="2570" width="5" style="263" customWidth="1"/>
    <col min="2571" max="2573" width="9.140625" style="263"/>
    <col min="2574" max="2574" width="16.42578125" style="263" customWidth="1"/>
    <col min="2575" max="2817" width="9.140625" style="263"/>
    <col min="2818" max="2818" width="5.7109375" style="263" customWidth="1"/>
    <col min="2819" max="2819" width="50.42578125" style="263" customWidth="1"/>
    <col min="2820" max="2820" width="6.42578125" style="263" customWidth="1"/>
    <col min="2821" max="2821" width="5.42578125" style="263" customWidth="1"/>
    <col min="2822" max="2822" width="10.5703125" style="263" customWidth="1"/>
    <col min="2823" max="2823" width="14.140625" style="263" customWidth="1"/>
    <col min="2824" max="2824" width="10" style="263" customWidth="1"/>
    <col min="2825" max="2825" width="8.140625" style="263" customWidth="1"/>
    <col min="2826" max="2826" width="5" style="263" customWidth="1"/>
    <col min="2827" max="2829" width="9.140625" style="263"/>
    <col min="2830" max="2830" width="16.42578125" style="263" customWidth="1"/>
    <col min="2831" max="3073" width="9.140625" style="263"/>
    <col min="3074" max="3074" width="5.7109375" style="263" customWidth="1"/>
    <col min="3075" max="3075" width="50.42578125" style="263" customWidth="1"/>
    <col min="3076" max="3076" width="6.42578125" style="263" customWidth="1"/>
    <col min="3077" max="3077" width="5.42578125" style="263" customWidth="1"/>
    <col min="3078" max="3078" width="10.5703125" style="263" customWidth="1"/>
    <col min="3079" max="3079" width="14.140625" style="263" customWidth="1"/>
    <col min="3080" max="3080" width="10" style="263" customWidth="1"/>
    <col min="3081" max="3081" width="8.140625" style="263" customWidth="1"/>
    <col min="3082" max="3082" width="5" style="263" customWidth="1"/>
    <col min="3083" max="3085" width="9.140625" style="263"/>
    <col min="3086" max="3086" width="16.42578125" style="263" customWidth="1"/>
    <col min="3087" max="3329" width="9.140625" style="263"/>
    <col min="3330" max="3330" width="5.7109375" style="263" customWidth="1"/>
    <col min="3331" max="3331" width="50.42578125" style="263" customWidth="1"/>
    <col min="3332" max="3332" width="6.42578125" style="263" customWidth="1"/>
    <col min="3333" max="3333" width="5.42578125" style="263" customWidth="1"/>
    <col min="3334" max="3334" width="10.5703125" style="263" customWidth="1"/>
    <col min="3335" max="3335" width="14.140625" style="263" customWidth="1"/>
    <col min="3336" max="3336" width="10" style="263" customWidth="1"/>
    <col min="3337" max="3337" width="8.140625" style="263" customWidth="1"/>
    <col min="3338" max="3338" width="5" style="263" customWidth="1"/>
    <col min="3339" max="3341" width="9.140625" style="263"/>
    <col min="3342" max="3342" width="16.42578125" style="263" customWidth="1"/>
    <col min="3343" max="3585" width="9.140625" style="263"/>
    <col min="3586" max="3586" width="5.7109375" style="263" customWidth="1"/>
    <col min="3587" max="3587" width="50.42578125" style="263" customWidth="1"/>
    <col min="3588" max="3588" width="6.42578125" style="263" customWidth="1"/>
    <col min="3589" max="3589" width="5.42578125" style="263" customWidth="1"/>
    <col min="3590" max="3590" width="10.5703125" style="263" customWidth="1"/>
    <col min="3591" max="3591" width="14.140625" style="263" customWidth="1"/>
    <col min="3592" max="3592" width="10" style="263" customWidth="1"/>
    <col min="3593" max="3593" width="8.140625" style="263" customWidth="1"/>
    <col min="3594" max="3594" width="5" style="263" customWidth="1"/>
    <col min="3595" max="3597" width="9.140625" style="263"/>
    <col min="3598" max="3598" width="16.42578125" style="263" customWidth="1"/>
    <col min="3599" max="3841" width="9.140625" style="263"/>
    <col min="3842" max="3842" width="5.7109375" style="263" customWidth="1"/>
    <col min="3843" max="3843" width="50.42578125" style="263" customWidth="1"/>
    <col min="3844" max="3844" width="6.42578125" style="263" customWidth="1"/>
    <col min="3845" max="3845" width="5.42578125" style="263" customWidth="1"/>
    <col min="3846" max="3846" width="10.5703125" style="263" customWidth="1"/>
    <col min="3847" max="3847" width="14.140625" style="263" customWidth="1"/>
    <col min="3848" max="3848" width="10" style="263" customWidth="1"/>
    <col min="3849" max="3849" width="8.140625" style="263" customWidth="1"/>
    <col min="3850" max="3850" width="5" style="263" customWidth="1"/>
    <col min="3851" max="3853" width="9.140625" style="263"/>
    <col min="3854" max="3854" width="16.42578125" style="263" customWidth="1"/>
    <col min="3855" max="4097" width="9.140625" style="263"/>
    <col min="4098" max="4098" width="5.7109375" style="263" customWidth="1"/>
    <col min="4099" max="4099" width="50.42578125" style="263" customWidth="1"/>
    <col min="4100" max="4100" width="6.42578125" style="263" customWidth="1"/>
    <col min="4101" max="4101" width="5.42578125" style="263" customWidth="1"/>
    <col min="4102" max="4102" width="10.5703125" style="263" customWidth="1"/>
    <col min="4103" max="4103" width="14.140625" style="263" customWidth="1"/>
    <col min="4104" max="4104" width="10" style="263" customWidth="1"/>
    <col min="4105" max="4105" width="8.140625" style="263" customWidth="1"/>
    <col min="4106" max="4106" width="5" style="263" customWidth="1"/>
    <col min="4107" max="4109" width="9.140625" style="263"/>
    <col min="4110" max="4110" width="16.42578125" style="263" customWidth="1"/>
    <col min="4111" max="4353" width="9.140625" style="263"/>
    <col min="4354" max="4354" width="5.7109375" style="263" customWidth="1"/>
    <col min="4355" max="4355" width="50.42578125" style="263" customWidth="1"/>
    <col min="4356" max="4356" width="6.42578125" style="263" customWidth="1"/>
    <col min="4357" max="4357" width="5.42578125" style="263" customWidth="1"/>
    <col min="4358" max="4358" width="10.5703125" style="263" customWidth="1"/>
    <col min="4359" max="4359" width="14.140625" style="263" customWidth="1"/>
    <col min="4360" max="4360" width="10" style="263" customWidth="1"/>
    <col min="4361" max="4361" width="8.140625" style="263" customWidth="1"/>
    <col min="4362" max="4362" width="5" style="263" customWidth="1"/>
    <col min="4363" max="4365" width="9.140625" style="263"/>
    <col min="4366" max="4366" width="16.42578125" style="263" customWidth="1"/>
    <col min="4367" max="4609" width="9.140625" style="263"/>
    <col min="4610" max="4610" width="5.7109375" style="263" customWidth="1"/>
    <col min="4611" max="4611" width="50.42578125" style="263" customWidth="1"/>
    <col min="4612" max="4612" width="6.42578125" style="263" customWidth="1"/>
    <col min="4613" max="4613" width="5.42578125" style="263" customWidth="1"/>
    <col min="4614" max="4614" width="10.5703125" style="263" customWidth="1"/>
    <col min="4615" max="4615" width="14.140625" style="263" customWidth="1"/>
    <col min="4616" max="4616" width="10" style="263" customWidth="1"/>
    <col min="4617" max="4617" width="8.140625" style="263" customWidth="1"/>
    <col min="4618" max="4618" width="5" style="263" customWidth="1"/>
    <col min="4619" max="4621" width="9.140625" style="263"/>
    <col min="4622" max="4622" width="16.42578125" style="263" customWidth="1"/>
    <col min="4623" max="4865" width="9.140625" style="263"/>
    <col min="4866" max="4866" width="5.7109375" style="263" customWidth="1"/>
    <col min="4867" max="4867" width="50.42578125" style="263" customWidth="1"/>
    <col min="4868" max="4868" width="6.42578125" style="263" customWidth="1"/>
    <col min="4869" max="4869" width="5.42578125" style="263" customWidth="1"/>
    <col min="4870" max="4870" width="10.5703125" style="263" customWidth="1"/>
    <col min="4871" max="4871" width="14.140625" style="263" customWidth="1"/>
    <col min="4872" max="4872" width="10" style="263" customWidth="1"/>
    <col min="4873" max="4873" width="8.140625" style="263" customWidth="1"/>
    <col min="4874" max="4874" width="5" style="263" customWidth="1"/>
    <col min="4875" max="4877" width="9.140625" style="263"/>
    <col min="4878" max="4878" width="16.42578125" style="263" customWidth="1"/>
    <col min="4879" max="5121" width="9.140625" style="263"/>
    <col min="5122" max="5122" width="5.7109375" style="263" customWidth="1"/>
    <col min="5123" max="5123" width="50.42578125" style="263" customWidth="1"/>
    <col min="5124" max="5124" width="6.42578125" style="263" customWidth="1"/>
    <col min="5125" max="5125" width="5.42578125" style="263" customWidth="1"/>
    <col min="5126" max="5126" width="10.5703125" style="263" customWidth="1"/>
    <col min="5127" max="5127" width="14.140625" style="263" customWidth="1"/>
    <col min="5128" max="5128" width="10" style="263" customWidth="1"/>
    <col min="5129" max="5129" width="8.140625" style="263" customWidth="1"/>
    <col min="5130" max="5130" width="5" style="263" customWidth="1"/>
    <col min="5131" max="5133" width="9.140625" style="263"/>
    <col min="5134" max="5134" width="16.42578125" style="263" customWidth="1"/>
    <col min="5135" max="5377" width="9.140625" style="263"/>
    <col min="5378" max="5378" width="5.7109375" style="263" customWidth="1"/>
    <col min="5379" max="5379" width="50.42578125" style="263" customWidth="1"/>
    <col min="5380" max="5380" width="6.42578125" style="263" customWidth="1"/>
    <col min="5381" max="5381" width="5.42578125" style="263" customWidth="1"/>
    <col min="5382" max="5382" width="10.5703125" style="263" customWidth="1"/>
    <col min="5383" max="5383" width="14.140625" style="263" customWidth="1"/>
    <col min="5384" max="5384" width="10" style="263" customWidth="1"/>
    <col min="5385" max="5385" width="8.140625" style="263" customWidth="1"/>
    <col min="5386" max="5386" width="5" style="263" customWidth="1"/>
    <col min="5387" max="5389" width="9.140625" style="263"/>
    <col min="5390" max="5390" width="16.42578125" style="263" customWidth="1"/>
    <col min="5391" max="5633" width="9.140625" style="263"/>
    <col min="5634" max="5634" width="5.7109375" style="263" customWidth="1"/>
    <col min="5635" max="5635" width="50.42578125" style="263" customWidth="1"/>
    <col min="5636" max="5636" width="6.42578125" style="263" customWidth="1"/>
    <col min="5637" max="5637" width="5.42578125" style="263" customWidth="1"/>
    <col min="5638" max="5638" width="10.5703125" style="263" customWidth="1"/>
    <col min="5639" max="5639" width="14.140625" style="263" customWidth="1"/>
    <col min="5640" max="5640" width="10" style="263" customWidth="1"/>
    <col min="5641" max="5641" width="8.140625" style="263" customWidth="1"/>
    <col min="5642" max="5642" width="5" style="263" customWidth="1"/>
    <col min="5643" max="5645" width="9.140625" style="263"/>
    <col min="5646" max="5646" width="16.42578125" style="263" customWidth="1"/>
    <col min="5647" max="5889" width="9.140625" style="263"/>
    <col min="5890" max="5890" width="5.7109375" style="263" customWidth="1"/>
    <col min="5891" max="5891" width="50.42578125" style="263" customWidth="1"/>
    <col min="5892" max="5892" width="6.42578125" style="263" customWidth="1"/>
    <col min="5893" max="5893" width="5.42578125" style="263" customWidth="1"/>
    <col min="5894" max="5894" width="10.5703125" style="263" customWidth="1"/>
    <col min="5895" max="5895" width="14.140625" style="263" customWidth="1"/>
    <col min="5896" max="5896" width="10" style="263" customWidth="1"/>
    <col min="5897" max="5897" width="8.140625" style="263" customWidth="1"/>
    <col min="5898" max="5898" width="5" style="263" customWidth="1"/>
    <col min="5899" max="5901" width="9.140625" style="263"/>
    <col min="5902" max="5902" width="16.42578125" style="263" customWidth="1"/>
    <col min="5903" max="6145" width="9.140625" style="263"/>
    <col min="6146" max="6146" width="5.7109375" style="263" customWidth="1"/>
    <col min="6147" max="6147" width="50.42578125" style="263" customWidth="1"/>
    <col min="6148" max="6148" width="6.42578125" style="263" customWidth="1"/>
    <col min="6149" max="6149" width="5.42578125" style="263" customWidth="1"/>
    <col min="6150" max="6150" width="10.5703125" style="263" customWidth="1"/>
    <col min="6151" max="6151" width="14.140625" style="263" customWidth="1"/>
    <col min="6152" max="6152" width="10" style="263" customWidth="1"/>
    <col min="6153" max="6153" width="8.140625" style="263" customWidth="1"/>
    <col min="6154" max="6154" width="5" style="263" customWidth="1"/>
    <col min="6155" max="6157" width="9.140625" style="263"/>
    <col min="6158" max="6158" width="16.42578125" style="263" customWidth="1"/>
    <col min="6159" max="6401" width="9.140625" style="263"/>
    <col min="6402" max="6402" width="5.7109375" style="263" customWidth="1"/>
    <col min="6403" max="6403" width="50.42578125" style="263" customWidth="1"/>
    <col min="6404" max="6404" width="6.42578125" style="263" customWidth="1"/>
    <col min="6405" max="6405" width="5.42578125" style="263" customWidth="1"/>
    <col min="6406" max="6406" width="10.5703125" style="263" customWidth="1"/>
    <col min="6407" max="6407" width="14.140625" style="263" customWidth="1"/>
    <col min="6408" max="6408" width="10" style="263" customWidth="1"/>
    <col min="6409" max="6409" width="8.140625" style="263" customWidth="1"/>
    <col min="6410" max="6410" width="5" style="263" customWidth="1"/>
    <col min="6411" max="6413" width="9.140625" style="263"/>
    <col min="6414" max="6414" width="16.42578125" style="263" customWidth="1"/>
    <col min="6415" max="6657" width="9.140625" style="263"/>
    <col min="6658" max="6658" width="5.7109375" style="263" customWidth="1"/>
    <col min="6659" max="6659" width="50.42578125" style="263" customWidth="1"/>
    <col min="6660" max="6660" width="6.42578125" style="263" customWidth="1"/>
    <col min="6661" max="6661" width="5.42578125" style="263" customWidth="1"/>
    <col min="6662" max="6662" width="10.5703125" style="263" customWidth="1"/>
    <col min="6663" max="6663" width="14.140625" style="263" customWidth="1"/>
    <col min="6664" max="6664" width="10" style="263" customWidth="1"/>
    <col min="6665" max="6665" width="8.140625" style="263" customWidth="1"/>
    <col min="6666" max="6666" width="5" style="263" customWidth="1"/>
    <col min="6667" max="6669" width="9.140625" style="263"/>
    <col min="6670" max="6670" width="16.42578125" style="263" customWidth="1"/>
    <col min="6671" max="6913" width="9.140625" style="263"/>
    <col min="6914" max="6914" width="5.7109375" style="263" customWidth="1"/>
    <col min="6915" max="6915" width="50.42578125" style="263" customWidth="1"/>
    <col min="6916" max="6916" width="6.42578125" style="263" customWidth="1"/>
    <col min="6917" max="6917" width="5.42578125" style="263" customWidth="1"/>
    <col min="6918" max="6918" width="10.5703125" style="263" customWidth="1"/>
    <col min="6919" max="6919" width="14.140625" style="263" customWidth="1"/>
    <col min="6920" max="6920" width="10" style="263" customWidth="1"/>
    <col min="6921" max="6921" width="8.140625" style="263" customWidth="1"/>
    <col min="6922" max="6922" width="5" style="263" customWidth="1"/>
    <col min="6923" max="6925" width="9.140625" style="263"/>
    <col min="6926" max="6926" width="16.42578125" style="263" customWidth="1"/>
    <col min="6927" max="7169" width="9.140625" style="263"/>
    <col min="7170" max="7170" width="5.7109375" style="263" customWidth="1"/>
    <col min="7171" max="7171" width="50.42578125" style="263" customWidth="1"/>
    <col min="7172" max="7172" width="6.42578125" style="263" customWidth="1"/>
    <col min="7173" max="7173" width="5.42578125" style="263" customWidth="1"/>
    <col min="7174" max="7174" width="10.5703125" style="263" customWidth="1"/>
    <col min="7175" max="7175" width="14.140625" style="263" customWidth="1"/>
    <col min="7176" max="7176" width="10" style="263" customWidth="1"/>
    <col min="7177" max="7177" width="8.140625" style="263" customWidth="1"/>
    <col min="7178" max="7178" width="5" style="263" customWidth="1"/>
    <col min="7179" max="7181" width="9.140625" style="263"/>
    <col min="7182" max="7182" width="16.42578125" style="263" customWidth="1"/>
    <col min="7183" max="7425" width="9.140625" style="263"/>
    <col min="7426" max="7426" width="5.7109375" style="263" customWidth="1"/>
    <col min="7427" max="7427" width="50.42578125" style="263" customWidth="1"/>
    <col min="7428" max="7428" width="6.42578125" style="263" customWidth="1"/>
    <col min="7429" max="7429" width="5.42578125" style="263" customWidth="1"/>
    <col min="7430" max="7430" width="10.5703125" style="263" customWidth="1"/>
    <col min="7431" max="7431" width="14.140625" style="263" customWidth="1"/>
    <col min="7432" max="7432" width="10" style="263" customWidth="1"/>
    <col min="7433" max="7433" width="8.140625" style="263" customWidth="1"/>
    <col min="7434" max="7434" width="5" style="263" customWidth="1"/>
    <col min="7435" max="7437" width="9.140625" style="263"/>
    <col min="7438" max="7438" width="16.42578125" style="263" customWidth="1"/>
    <col min="7439" max="7681" width="9.140625" style="263"/>
    <col min="7682" max="7682" width="5.7109375" style="263" customWidth="1"/>
    <col min="7683" max="7683" width="50.42578125" style="263" customWidth="1"/>
    <col min="7684" max="7684" width="6.42578125" style="263" customWidth="1"/>
    <col min="7685" max="7685" width="5.42578125" style="263" customWidth="1"/>
    <col min="7686" max="7686" width="10.5703125" style="263" customWidth="1"/>
    <col min="7687" max="7687" width="14.140625" style="263" customWidth="1"/>
    <col min="7688" max="7688" width="10" style="263" customWidth="1"/>
    <col min="7689" max="7689" width="8.140625" style="263" customWidth="1"/>
    <col min="7690" max="7690" width="5" style="263" customWidth="1"/>
    <col min="7691" max="7693" width="9.140625" style="263"/>
    <col min="7694" max="7694" width="16.42578125" style="263" customWidth="1"/>
    <col min="7695" max="7937" width="9.140625" style="263"/>
    <col min="7938" max="7938" width="5.7109375" style="263" customWidth="1"/>
    <col min="7939" max="7939" width="50.42578125" style="263" customWidth="1"/>
    <col min="7940" max="7940" width="6.42578125" style="263" customWidth="1"/>
    <col min="7941" max="7941" width="5.42578125" style="263" customWidth="1"/>
    <col min="7942" max="7942" width="10.5703125" style="263" customWidth="1"/>
    <col min="7943" max="7943" width="14.140625" style="263" customWidth="1"/>
    <col min="7944" max="7944" width="10" style="263" customWidth="1"/>
    <col min="7945" max="7945" width="8.140625" style="263" customWidth="1"/>
    <col min="7946" max="7946" width="5" style="263" customWidth="1"/>
    <col min="7947" max="7949" width="9.140625" style="263"/>
    <col min="7950" max="7950" width="16.42578125" style="263" customWidth="1"/>
    <col min="7951" max="8193" width="9.140625" style="263"/>
    <col min="8194" max="8194" width="5.7109375" style="263" customWidth="1"/>
    <col min="8195" max="8195" width="50.42578125" style="263" customWidth="1"/>
    <col min="8196" max="8196" width="6.42578125" style="263" customWidth="1"/>
    <col min="8197" max="8197" width="5.42578125" style="263" customWidth="1"/>
    <col min="8198" max="8198" width="10.5703125" style="263" customWidth="1"/>
    <col min="8199" max="8199" width="14.140625" style="263" customWidth="1"/>
    <col min="8200" max="8200" width="10" style="263" customWidth="1"/>
    <col min="8201" max="8201" width="8.140625" style="263" customWidth="1"/>
    <col min="8202" max="8202" width="5" style="263" customWidth="1"/>
    <col min="8203" max="8205" width="9.140625" style="263"/>
    <col min="8206" max="8206" width="16.42578125" style="263" customWidth="1"/>
    <col min="8207" max="8449" width="9.140625" style="263"/>
    <col min="8450" max="8450" width="5.7109375" style="263" customWidth="1"/>
    <col min="8451" max="8451" width="50.42578125" style="263" customWidth="1"/>
    <col min="8452" max="8452" width="6.42578125" style="263" customWidth="1"/>
    <col min="8453" max="8453" width="5.42578125" style="263" customWidth="1"/>
    <col min="8454" max="8454" width="10.5703125" style="263" customWidth="1"/>
    <col min="8455" max="8455" width="14.140625" style="263" customWidth="1"/>
    <col min="8456" max="8456" width="10" style="263" customWidth="1"/>
    <col min="8457" max="8457" width="8.140625" style="263" customWidth="1"/>
    <col min="8458" max="8458" width="5" style="263" customWidth="1"/>
    <col min="8459" max="8461" width="9.140625" style="263"/>
    <col min="8462" max="8462" width="16.42578125" style="263" customWidth="1"/>
    <col min="8463" max="8705" width="9.140625" style="263"/>
    <col min="8706" max="8706" width="5.7109375" style="263" customWidth="1"/>
    <col min="8707" max="8707" width="50.42578125" style="263" customWidth="1"/>
    <col min="8708" max="8708" width="6.42578125" style="263" customWidth="1"/>
    <col min="8709" max="8709" width="5.42578125" style="263" customWidth="1"/>
    <col min="8710" max="8710" width="10.5703125" style="263" customWidth="1"/>
    <col min="8711" max="8711" width="14.140625" style="263" customWidth="1"/>
    <col min="8712" max="8712" width="10" style="263" customWidth="1"/>
    <col min="8713" max="8713" width="8.140625" style="263" customWidth="1"/>
    <col min="8714" max="8714" width="5" style="263" customWidth="1"/>
    <col min="8715" max="8717" width="9.140625" style="263"/>
    <col min="8718" max="8718" width="16.42578125" style="263" customWidth="1"/>
    <col min="8719" max="8961" width="9.140625" style="263"/>
    <col min="8962" max="8962" width="5.7109375" style="263" customWidth="1"/>
    <col min="8963" max="8963" width="50.42578125" style="263" customWidth="1"/>
    <col min="8964" max="8964" width="6.42578125" style="263" customWidth="1"/>
    <col min="8965" max="8965" width="5.42578125" style="263" customWidth="1"/>
    <col min="8966" max="8966" width="10.5703125" style="263" customWidth="1"/>
    <col min="8967" max="8967" width="14.140625" style="263" customWidth="1"/>
    <col min="8968" max="8968" width="10" style="263" customWidth="1"/>
    <col min="8969" max="8969" width="8.140625" style="263" customWidth="1"/>
    <col min="8970" max="8970" width="5" style="263" customWidth="1"/>
    <col min="8971" max="8973" width="9.140625" style="263"/>
    <col min="8974" max="8974" width="16.42578125" style="263" customWidth="1"/>
    <col min="8975" max="9217" width="9.140625" style="263"/>
    <col min="9218" max="9218" width="5.7109375" style="263" customWidth="1"/>
    <col min="9219" max="9219" width="50.42578125" style="263" customWidth="1"/>
    <col min="9220" max="9220" width="6.42578125" style="263" customWidth="1"/>
    <col min="9221" max="9221" width="5.42578125" style="263" customWidth="1"/>
    <col min="9222" max="9222" width="10.5703125" style="263" customWidth="1"/>
    <col min="9223" max="9223" width="14.140625" style="263" customWidth="1"/>
    <col min="9224" max="9224" width="10" style="263" customWidth="1"/>
    <col min="9225" max="9225" width="8.140625" style="263" customWidth="1"/>
    <col min="9226" max="9226" width="5" style="263" customWidth="1"/>
    <col min="9227" max="9229" width="9.140625" style="263"/>
    <col min="9230" max="9230" width="16.42578125" style="263" customWidth="1"/>
    <col min="9231" max="9473" width="9.140625" style="263"/>
    <col min="9474" max="9474" width="5.7109375" style="263" customWidth="1"/>
    <col min="9475" max="9475" width="50.42578125" style="263" customWidth="1"/>
    <col min="9476" max="9476" width="6.42578125" style="263" customWidth="1"/>
    <col min="9477" max="9477" width="5.42578125" style="263" customWidth="1"/>
    <col min="9478" max="9478" width="10.5703125" style="263" customWidth="1"/>
    <col min="9479" max="9479" width="14.140625" style="263" customWidth="1"/>
    <col min="9480" max="9480" width="10" style="263" customWidth="1"/>
    <col min="9481" max="9481" width="8.140625" style="263" customWidth="1"/>
    <col min="9482" max="9482" width="5" style="263" customWidth="1"/>
    <col min="9483" max="9485" width="9.140625" style="263"/>
    <col min="9486" max="9486" width="16.42578125" style="263" customWidth="1"/>
    <col min="9487" max="9729" width="9.140625" style="263"/>
    <col min="9730" max="9730" width="5.7109375" style="263" customWidth="1"/>
    <col min="9731" max="9731" width="50.42578125" style="263" customWidth="1"/>
    <col min="9732" max="9732" width="6.42578125" style="263" customWidth="1"/>
    <col min="9733" max="9733" width="5.42578125" style="263" customWidth="1"/>
    <col min="9734" max="9734" width="10.5703125" style="263" customWidth="1"/>
    <col min="9735" max="9735" width="14.140625" style="263" customWidth="1"/>
    <col min="9736" max="9736" width="10" style="263" customWidth="1"/>
    <col min="9737" max="9737" width="8.140625" style="263" customWidth="1"/>
    <col min="9738" max="9738" width="5" style="263" customWidth="1"/>
    <col min="9739" max="9741" width="9.140625" style="263"/>
    <col min="9742" max="9742" width="16.42578125" style="263" customWidth="1"/>
    <col min="9743" max="9985" width="9.140625" style="263"/>
    <col min="9986" max="9986" width="5.7109375" style="263" customWidth="1"/>
    <col min="9987" max="9987" width="50.42578125" style="263" customWidth="1"/>
    <col min="9988" max="9988" width="6.42578125" style="263" customWidth="1"/>
    <col min="9989" max="9989" width="5.42578125" style="263" customWidth="1"/>
    <col min="9990" max="9990" width="10.5703125" style="263" customWidth="1"/>
    <col min="9991" max="9991" width="14.140625" style="263" customWidth="1"/>
    <col min="9992" max="9992" width="10" style="263" customWidth="1"/>
    <col min="9993" max="9993" width="8.140625" style="263" customWidth="1"/>
    <col min="9994" max="9994" width="5" style="263" customWidth="1"/>
    <col min="9995" max="9997" width="9.140625" style="263"/>
    <col min="9998" max="9998" width="16.42578125" style="263" customWidth="1"/>
    <col min="9999" max="10241" width="9.140625" style="263"/>
    <col min="10242" max="10242" width="5.7109375" style="263" customWidth="1"/>
    <col min="10243" max="10243" width="50.42578125" style="263" customWidth="1"/>
    <col min="10244" max="10244" width="6.42578125" style="263" customWidth="1"/>
    <col min="10245" max="10245" width="5.42578125" style="263" customWidth="1"/>
    <col min="10246" max="10246" width="10.5703125" style="263" customWidth="1"/>
    <col min="10247" max="10247" width="14.140625" style="263" customWidth="1"/>
    <col min="10248" max="10248" width="10" style="263" customWidth="1"/>
    <col min="10249" max="10249" width="8.140625" style="263" customWidth="1"/>
    <col min="10250" max="10250" width="5" style="263" customWidth="1"/>
    <col min="10251" max="10253" width="9.140625" style="263"/>
    <col min="10254" max="10254" width="16.42578125" style="263" customWidth="1"/>
    <col min="10255" max="10497" width="9.140625" style="263"/>
    <col min="10498" max="10498" width="5.7109375" style="263" customWidth="1"/>
    <col min="10499" max="10499" width="50.42578125" style="263" customWidth="1"/>
    <col min="10500" max="10500" width="6.42578125" style="263" customWidth="1"/>
    <col min="10501" max="10501" width="5.42578125" style="263" customWidth="1"/>
    <col min="10502" max="10502" width="10.5703125" style="263" customWidth="1"/>
    <col min="10503" max="10503" width="14.140625" style="263" customWidth="1"/>
    <col min="10504" max="10504" width="10" style="263" customWidth="1"/>
    <col min="10505" max="10505" width="8.140625" style="263" customWidth="1"/>
    <col min="10506" max="10506" width="5" style="263" customWidth="1"/>
    <col min="10507" max="10509" width="9.140625" style="263"/>
    <col min="10510" max="10510" width="16.42578125" style="263" customWidth="1"/>
    <col min="10511" max="10753" width="9.140625" style="263"/>
    <col min="10754" max="10754" width="5.7109375" style="263" customWidth="1"/>
    <col min="10755" max="10755" width="50.42578125" style="263" customWidth="1"/>
    <col min="10756" max="10756" width="6.42578125" style="263" customWidth="1"/>
    <col min="10757" max="10757" width="5.42578125" style="263" customWidth="1"/>
    <col min="10758" max="10758" width="10.5703125" style="263" customWidth="1"/>
    <col min="10759" max="10759" width="14.140625" style="263" customWidth="1"/>
    <col min="10760" max="10760" width="10" style="263" customWidth="1"/>
    <col min="10761" max="10761" width="8.140625" style="263" customWidth="1"/>
    <col min="10762" max="10762" width="5" style="263" customWidth="1"/>
    <col min="10763" max="10765" width="9.140625" style="263"/>
    <col min="10766" max="10766" width="16.42578125" style="263" customWidth="1"/>
    <col min="10767" max="11009" width="9.140625" style="263"/>
    <col min="11010" max="11010" width="5.7109375" style="263" customWidth="1"/>
    <col min="11011" max="11011" width="50.42578125" style="263" customWidth="1"/>
    <col min="11012" max="11012" width="6.42578125" style="263" customWidth="1"/>
    <col min="11013" max="11013" width="5.42578125" style="263" customWidth="1"/>
    <col min="11014" max="11014" width="10.5703125" style="263" customWidth="1"/>
    <col min="11015" max="11015" width="14.140625" style="263" customWidth="1"/>
    <col min="11016" max="11016" width="10" style="263" customWidth="1"/>
    <col min="11017" max="11017" width="8.140625" style="263" customWidth="1"/>
    <col min="11018" max="11018" width="5" style="263" customWidth="1"/>
    <col min="11019" max="11021" width="9.140625" style="263"/>
    <col min="11022" max="11022" width="16.42578125" style="263" customWidth="1"/>
    <col min="11023" max="11265" width="9.140625" style="263"/>
    <col min="11266" max="11266" width="5.7109375" style="263" customWidth="1"/>
    <col min="11267" max="11267" width="50.42578125" style="263" customWidth="1"/>
    <col min="11268" max="11268" width="6.42578125" style="263" customWidth="1"/>
    <col min="11269" max="11269" width="5.42578125" style="263" customWidth="1"/>
    <col min="11270" max="11270" width="10.5703125" style="263" customWidth="1"/>
    <col min="11271" max="11271" width="14.140625" style="263" customWidth="1"/>
    <col min="11272" max="11272" width="10" style="263" customWidth="1"/>
    <col min="11273" max="11273" width="8.140625" style="263" customWidth="1"/>
    <col min="11274" max="11274" width="5" style="263" customWidth="1"/>
    <col min="11275" max="11277" width="9.140625" style="263"/>
    <col min="11278" max="11278" width="16.42578125" style="263" customWidth="1"/>
    <col min="11279" max="11521" width="9.140625" style="263"/>
    <col min="11522" max="11522" width="5.7109375" style="263" customWidth="1"/>
    <col min="11523" max="11523" width="50.42578125" style="263" customWidth="1"/>
    <col min="11524" max="11524" width="6.42578125" style="263" customWidth="1"/>
    <col min="11525" max="11525" width="5.42578125" style="263" customWidth="1"/>
    <col min="11526" max="11526" width="10.5703125" style="263" customWidth="1"/>
    <col min="11527" max="11527" width="14.140625" style="263" customWidth="1"/>
    <col min="11528" max="11528" width="10" style="263" customWidth="1"/>
    <col min="11529" max="11529" width="8.140625" style="263" customWidth="1"/>
    <col min="11530" max="11530" width="5" style="263" customWidth="1"/>
    <col min="11531" max="11533" width="9.140625" style="263"/>
    <col min="11534" max="11534" width="16.42578125" style="263" customWidth="1"/>
    <col min="11535" max="11777" width="9.140625" style="263"/>
    <col min="11778" max="11778" width="5.7109375" style="263" customWidth="1"/>
    <col min="11779" max="11779" width="50.42578125" style="263" customWidth="1"/>
    <col min="11780" max="11780" width="6.42578125" style="263" customWidth="1"/>
    <col min="11781" max="11781" width="5.42578125" style="263" customWidth="1"/>
    <col min="11782" max="11782" width="10.5703125" style="263" customWidth="1"/>
    <col min="11783" max="11783" width="14.140625" style="263" customWidth="1"/>
    <col min="11784" max="11784" width="10" style="263" customWidth="1"/>
    <col min="11785" max="11785" width="8.140625" style="263" customWidth="1"/>
    <col min="11786" max="11786" width="5" style="263" customWidth="1"/>
    <col min="11787" max="11789" width="9.140625" style="263"/>
    <col min="11790" max="11790" width="16.42578125" style="263" customWidth="1"/>
    <col min="11791" max="12033" width="9.140625" style="263"/>
    <col min="12034" max="12034" width="5.7109375" style="263" customWidth="1"/>
    <col min="12035" max="12035" width="50.42578125" style="263" customWidth="1"/>
    <col min="12036" max="12036" width="6.42578125" style="263" customWidth="1"/>
    <col min="12037" max="12037" width="5.42578125" style="263" customWidth="1"/>
    <col min="12038" max="12038" width="10.5703125" style="263" customWidth="1"/>
    <col min="12039" max="12039" width="14.140625" style="263" customWidth="1"/>
    <col min="12040" max="12040" width="10" style="263" customWidth="1"/>
    <col min="12041" max="12041" width="8.140625" style="263" customWidth="1"/>
    <col min="12042" max="12042" width="5" style="263" customWidth="1"/>
    <col min="12043" max="12045" width="9.140625" style="263"/>
    <col min="12046" max="12046" width="16.42578125" style="263" customWidth="1"/>
    <col min="12047" max="12289" width="9.140625" style="263"/>
    <col min="12290" max="12290" width="5.7109375" style="263" customWidth="1"/>
    <col min="12291" max="12291" width="50.42578125" style="263" customWidth="1"/>
    <col min="12292" max="12292" width="6.42578125" style="263" customWidth="1"/>
    <col min="12293" max="12293" width="5.42578125" style="263" customWidth="1"/>
    <col min="12294" max="12294" width="10.5703125" style="263" customWidth="1"/>
    <col min="12295" max="12295" width="14.140625" style="263" customWidth="1"/>
    <col min="12296" max="12296" width="10" style="263" customWidth="1"/>
    <col min="12297" max="12297" width="8.140625" style="263" customWidth="1"/>
    <col min="12298" max="12298" width="5" style="263" customWidth="1"/>
    <col min="12299" max="12301" width="9.140625" style="263"/>
    <col min="12302" max="12302" width="16.42578125" style="263" customWidth="1"/>
    <col min="12303" max="12545" width="9.140625" style="263"/>
    <col min="12546" max="12546" width="5.7109375" style="263" customWidth="1"/>
    <col min="12547" max="12547" width="50.42578125" style="263" customWidth="1"/>
    <col min="12548" max="12548" width="6.42578125" style="263" customWidth="1"/>
    <col min="12549" max="12549" width="5.42578125" style="263" customWidth="1"/>
    <col min="12550" max="12550" width="10.5703125" style="263" customWidth="1"/>
    <col min="12551" max="12551" width="14.140625" style="263" customWidth="1"/>
    <col min="12552" max="12552" width="10" style="263" customWidth="1"/>
    <col min="12553" max="12553" width="8.140625" style="263" customWidth="1"/>
    <col min="12554" max="12554" width="5" style="263" customWidth="1"/>
    <col min="12555" max="12557" width="9.140625" style="263"/>
    <col min="12558" max="12558" width="16.42578125" style="263" customWidth="1"/>
    <col min="12559" max="12801" width="9.140625" style="263"/>
    <col min="12802" max="12802" width="5.7109375" style="263" customWidth="1"/>
    <col min="12803" max="12803" width="50.42578125" style="263" customWidth="1"/>
    <col min="12804" max="12804" width="6.42578125" style="263" customWidth="1"/>
    <col min="12805" max="12805" width="5.42578125" style="263" customWidth="1"/>
    <col min="12806" max="12806" width="10.5703125" style="263" customWidth="1"/>
    <col min="12807" max="12807" width="14.140625" style="263" customWidth="1"/>
    <col min="12808" max="12808" width="10" style="263" customWidth="1"/>
    <col min="12809" max="12809" width="8.140625" style="263" customWidth="1"/>
    <col min="12810" max="12810" width="5" style="263" customWidth="1"/>
    <col min="12811" max="12813" width="9.140625" style="263"/>
    <col min="12814" max="12814" width="16.42578125" style="263" customWidth="1"/>
    <col min="12815" max="13057" width="9.140625" style="263"/>
    <col min="13058" max="13058" width="5.7109375" style="263" customWidth="1"/>
    <col min="13059" max="13059" width="50.42578125" style="263" customWidth="1"/>
    <col min="13060" max="13060" width="6.42578125" style="263" customWidth="1"/>
    <col min="13061" max="13061" width="5.42578125" style="263" customWidth="1"/>
    <col min="13062" max="13062" width="10.5703125" style="263" customWidth="1"/>
    <col min="13063" max="13063" width="14.140625" style="263" customWidth="1"/>
    <col min="13064" max="13064" width="10" style="263" customWidth="1"/>
    <col min="13065" max="13065" width="8.140625" style="263" customWidth="1"/>
    <col min="13066" max="13066" width="5" style="263" customWidth="1"/>
    <col min="13067" max="13069" width="9.140625" style="263"/>
    <col min="13070" max="13070" width="16.42578125" style="263" customWidth="1"/>
    <col min="13071" max="13313" width="9.140625" style="263"/>
    <col min="13314" max="13314" width="5.7109375" style="263" customWidth="1"/>
    <col min="13315" max="13315" width="50.42578125" style="263" customWidth="1"/>
    <col min="13316" max="13316" width="6.42578125" style="263" customWidth="1"/>
    <col min="13317" max="13317" width="5.42578125" style="263" customWidth="1"/>
    <col min="13318" max="13318" width="10.5703125" style="263" customWidth="1"/>
    <col min="13319" max="13319" width="14.140625" style="263" customWidth="1"/>
    <col min="13320" max="13320" width="10" style="263" customWidth="1"/>
    <col min="13321" max="13321" width="8.140625" style="263" customWidth="1"/>
    <col min="13322" max="13322" width="5" style="263" customWidth="1"/>
    <col min="13323" max="13325" width="9.140625" style="263"/>
    <col min="13326" max="13326" width="16.42578125" style="263" customWidth="1"/>
    <col min="13327" max="13569" width="9.140625" style="263"/>
    <col min="13570" max="13570" width="5.7109375" style="263" customWidth="1"/>
    <col min="13571" max="13571" width="50.42578125" style="263" customWidth="1"/>
    <col min="13572" max="13572" width="6.42578125" style="263" customWidth="1"/>
    <col min="13573" max="13573" width="5.42578125" style="263" customWidth="1"/>
    <col min="13574" max="13574" width="10.5703125" style="263" customWidth="1"/>
    <col min="13575" max="13575" width="14.140625" style="263" customWidth="1"/>
    <col min="13576" max="13576" width="10" style="263" customWidth="1"/>
    <col min="13577" max="13577" width="8.140625" style="263" customWidth="1"/>
    <col min="13578" max="13578" width="5" style="263" customWidth="1"/>
    <col min="13579" max="13581" width="9.140625" style="263"/>
    <col min="13582" max="13582" width="16.42578125" style="263" customWidth="1"/>
    <col min="13583" max="13825" width="9.140625" style="263"/>
    <col min="13826" max="13826" width="5.7109375" style="263" customWidth="1"/>
    <col min="13827" max="13827" width="50.42578125" style="263" customWidth="1"/>
    <col min="13828" max="13828" width="6.42578125" style="263" customWidth="1"/>
    <col min="13829" max="13829" width="5.42578125" style="263" customWidth="1"/>
    <col min="13830" max="13830" width="10.5703125" style="263" customWidth="1"/>
    <col min="13831" max="13831" width="14.140625" style="263" customWidth="1"/>
    <col min="13832" max="13832" width="10" style="263" customWidth="1"/>
    <col min="13833" max="13833" width="8.140625" style="263" customWidth="1"/>
    <col min="13834" max="13834" width="5" style="263" customWidth="1"/>
    <col min="13835" max="13837" width="9.140625" style="263"/>
    <col min="13838" max="13838" width="16.42578125" style="263" customWidth="1"/>
    <col min="13839" max="14081" width="9.140625" style="263"/>
    <col min="14082" max="14082" width="5.7109375" style="263" customWidth="1"/>
    <col min="14083" max="14083" width="50.42578125" style="263" customWidth="1"/>
    <col min="14084" max="14084" width="6.42578125" style="263" customWidth="1"/>
    <col min="14085" max="14085" width="5.42578125" style="263" customWidth="1"/>
    <col min="14086" max="14086" width="10.5703125" style="263" customWidth="1"/>
    <col min="14087" max="14087" width="14.140625" style="263" customWidth="1"/>
    <col min="14088" max="14088" width="10" style="263" customWidth="1"/>
    <col min="14089" max="14089" width="8.140625" style="263" customWidth="1"/>
    <col min="14090" max="14090" width="5" style="263" customWidth="1"/>
    <col min="14091" max="14093" width="9.140625" style="263"/>
    <col min="14094" max="14094" width="16.42578125" style="263" customWidth="1"/>
    <col min="14095" max="14337" width="9.140625" style="263"/>
    <col min="14338" max="14338" width="5.7109375" style="263" customWidth="1"/>
    <col min="14339" max="14339" width="50.42578125" style="263" customWidth="1"/>
    <col min="14340" max="14340" width="6.42578125" style="263" customWidth="1"/>
    <col min="14341" max="14341" width="5.42578125" style="263" customWidth="1"/>
    <col min="14342" max="14342" width="10.5703125" style="263" customWidth="1"/>
    <col min="14343" max="14343" width="14.140625" style="263" customWidth="1"/>
    <col min="14344" max="14344" width="10" style="263" customWidth="1"/>
    <col min="14345" max="14345" width="8.140625" style="263" customWidth="1"/>
    <col min="14346" max="14346" width="5" style="263" customWidth="1"/>
    <col min="14347" max="14349" width="9.140625" style="263"/>
    <col min="14350" max="14350" width="16.42578125" style="263" customWidth="1"/>
    <col min="14351" max="14593" width="9.140625" style="263"/>
    <col min="14594" max="14594" width="5.7109375" style="263" customWidth="1"/>
    <col min="14595" max="14595" width="50.42578125" style="263" customWidth="1"/>
    <col min="14596" max="14596" width="6.42578125" style="263" customWidth="1"/>
    <col min="14597" max="14597" width="5.42578125" style="263" customWidth="1"/>
    <col min="14598" max="14598" width="10.5703125" style="263" customWidth="1"/>
    <col min="14599" max="14599" width="14.140625" style="263" customWidth="1"/>
    <col min="14600" max="14600" width="10" style="263" customWidth="1"/>
    <col min="14601" max="14601" width="8.140625" style="263" customWidth="1"/>
    <col min="14602" max="14602" width="5" style="263" customWidth="1"/>
    <col min="14603" max="14605" width="9.140625" style="263"/>
    <col min="14606" max="14606" width="16.42578125" style="263" customWidth="1"/>
    <col min="14607" max="14849" width="9.140625" style="263"/>
    <col min="14850" max="14850" width="5.7109375" style="263" customWidth="1"/>
    <col min="14851" max="14851" width="50.42578125" style="263" customWidth="1"/>
    <col min="14852" max="14852" width="6.42578125" style="263" customWidth="1"/>
    <col min="14853" max="14853" width="5.42578125" style="263" customWidth="1"/>
    <col min="14854" max="14854" width="10.5703125" style="263" customWidth="1"/>
    <col min="14855" max="14855" width="14.140625" style="263" customWidth="1"/>
    <col min="14856" max="14856" width="10" style="263" customWidth="1"/>
    <col min="14857" max="14857" width="8.140625" style="263" customWidth="1"/>
    <col min="14858" max="14858" width="5" style="263" customWidth="1"/>
    <col min="14859" max="14861" width="9.140625" style="263"/>
    <col min="14862" max="14862" width="16.42578125" style="263" customWidth="1"/>
    <col min="14863" max="15105" width="9.140625" style="263"/>
    <col min="15106" max="15106" width="5.7109375" style="263" customWidth="1"/>
    <col min="15107" max="15107" width="50.42578125" style="263" customWidth="1"/>
    <col min="15108" max="15108" width="6.42578125" style="263" customWidth="1"/>
    <col min="15109" max="15109" width="5.42578125" style="263" customWidth="1"/>
    <col min="15110" max="15110" width="10.5703125" style="263" customWidth="1"/>
    <col min="15111" max="15111" width="14.140625" style="263" customWidth="1"/>
    <col min="15112" max="15112" width="10" style="263" customWidth="1"/>
    <col min="15113" max="15113" width="8.140625" style="263" customWidth="1"/>
    <col min="15114" max="15114" width="5" style="263" customWidth="1"/>
    <col min="15115" max="15117" width="9.140625" style="263"/>
    <col min="15118" max="15118" width="16.42578125" style="263" customWidth="1"/>
    <col min="15119" max="15361" width="9.140625" style="263"/>
    <col min="15362" max="15362" width="5.7109375" style="263" customWidth="1"/>
    <col min="15363" max="15363" width="50.42578125" style="263" customWidth="1"/>
    <col min="15364" max="15364" width="6.42578125" style="263" customWidth="1"/>
    <col min="15365" max="15365" width="5.42578125" style="263" customWidth="1"/>
    <col min="15366" max="15366" width="10.5703125" style="263" customWidth="1"/>
    <col min="15367" max="15367" width="14.140625" style="263" customWidth="1"/>
    <col min="15368" max="15368" width="10" style="263" customWidth="1"/>
    <col min="15369" max="15369" width="8.140625" style="263" customWidth="1"/>
    <col min="15370" max="15370" width="5" style="263" customWidth="1"/>
    <col min="15371" max="15373" width="9.140625" style="263"/>
    <col min="15374" max="15374" width="16.42578125" style="263" customWidth="1"/>
    <col min="15375" max="15617" width="9.140625" style="263"/>
    <col min="15618" max="15618" width="5.7109375" style="263" customWidth="1"/>
    <col min="15619" max="15619" width="50.42578125" style="263" customWidth="1"/>
    <col min="15620" max="15620" width="6.42578125" style="263" customWidth="1"/>
    <col min="15621" max="15621" width="5.42578125" style="263" customWidth="1"/>
    <col min="15622" max="15622" width="10.5703125" style="263" customWidth="1"/>
    <col min="15623" max="15623" width="14.140625" style="263" customWidth="1"/>
    <col min="15624" max="15624" width="10" style="263" customWidth="1"/>
    <col min="15625" max="15625" width="8.140625" style="263" customWidth="1"/>
    <col min="15626" max="15626" width="5" style="263" customWidth="1"/>
    <col min="15627" max="15629" width="9.140625" style="263"/>
    <col min="15630" max="15630" width="16.42578125" style="263" customWidth="1"/>
    <col min="15631" max="15873" width="9.140625" style="263"/>
    <col min="15874" max="15874" width="5.7109375" style="263" customWidth="1"/>
    <col min="15875" max="15875" width="50.42578125" style="263" customWidth="1"/>
    <col min="15876" max="15876" width="6.42578125" style="263" customWidth="1"/>
    <col min="15877" max="15877" width="5.42578125" style="263" customWidth="1"/>
    <col min="15878" max="15878" width="10.5703125" style="263" customWidth="1"/>
    <col min="15879" max="15879" width="14.140625" style="263" customWidth="1"/>
    <col min="15880" max="15880" width="10" style="263" customWidth="1"/>
    <col min="15881" max="15881" width="8.140625" style="263" customWidth="1"/>
    <col min="15882" max="15882" width="5" style="263" customWidth="1"/>
    <col min="15883" max="15885" width="9.140625" style="263"/>
    <col min="15886" max="15886" width="16.42578125" style="263" customWidth="1"/>
    <col min="15887" max="16129" width="9.140625" style="263"/>
    <col min="16130" max="16130" width="5.7109375" style="263" customWidth="1"/>
    <col min="16131" max="16131" width="50.42578125" style="263" customWidth="1"/>
    <col min="16132" max="16132" width="6.42578125" style="263" customWidth="1"/>
    <col min="16133" max="16133" width="5.42578125" style="263" customWidth="1"/>
    <col min="16134" max="16134" width="10.5703125" style="263" customWidth="1"/>
    <col min="16135" max="16135" width="14.140625" style="263" customWidth="1"/>
    <col min="16136" max="16136" width="10" style="263" customWidth="1"/>
    <col min="16137" max="16137" width="8.140625" style="263" customWidth="1"/>
    <col min="16138" max="16138" width="5" style="263" customWidth="1"/>
    <col min="16139" max="16141" width="9.140625" style="263"/>
    <col min="16142" max="16142" width="16.42578125" style="263" customWidth="1"/>
    <col min="16143" max="16384" width="9.140625" style="263"/>
  </cols>
  <sheetData>
    <row r="1" spans="2:9" ht="18.75" x14ac:dyDescent="0.3">
      <c r="B1" s="318" t="s">
        <v>8</v>
      </c>
      <c r="C1" s="319" t="s">
        <v>705</v>
      </c>
      <c r="D1" s="458"/>
      <c r="E1" s="458"/>
      <c r="F1" s="459"/>
      <c r="G1" s="460"/>
    </row>
    <row r="2" spans="2:9" ht="19.5" thickBot="1" x14ac:dyDescent="0.35">
      <c r="B2" s="320"/>
      <c r="C2" s="321" t="str">
        <f>[1]rekapitulacija!B2</f>
        <v>PREČRPALNICA BREBOVNICA</v>
      </c>
      <c r="D2" s="322" t="s">
        <v>726</v>
      </c>
      <c r="E2" s="323"/>
      <c r="F2" s="324"/>
      <c r="G2" s="325"/>
      <c r="H2" s="326"/>
      <c r="I2" s="326"/>
    </row>
    <row r="3" spans="2:9" ht="18.75" x14ac:dyDescent="0.3">
      <c r="B3" s="329"/>
      <c r="C3" s="330"/>
      <c r="D3" s="331"/>
      <c r="E3" s="331"/>
      <c r="F3" s="332"/>
      <c r="G3" s="333"/>
      <c r="H3" s="326"/>
      <c r="I3" s="326"/>
    </row>
    <row r="4" spans="2:9" ht="18.75" x14ac:dyDescent="0.3">
      <c r="B4" s="329"/>
      <c r="C4" s="330"/>
      <c r="D4" s="331"/>
      <c r="E4" s="331"/>
      <c r="F4" s="332"/>
      <c r="G4" s="333"/>
      <c r="H4" s="326"/>
      <c r="I4" s="326"/>
    </row>
    <row r="5" spans="2:9" ht="18.75" x14ac:dyDescent="0.3">
      <c r="B5" s="329"/>
      <c r="C5" s="330"/>
      <c r="D5" s="331"/>
      <c r="E5" s="331"/>
      <c r="F5" s="332"/>
      <c r="G5" s="333"/>
      <c r="H5" s="326"/>
      <c r="I5" s="326"/>
    </row>
    <row r="6" spans="2:9" ht="34.5" customHeight="1" x14ac:dyDescent="0.25">
      <c r="B6" s="334"/>
      <c r="C6" s="536" t="s">
        <v>706</v>
      </c>
      <c r="D6" s="536"/>
      <c r="E6" s="536"/>
      <c r="F6" s="536"/>
      <c r="G6" s="333"/>
      <c r="H6" s="326"/>
      <c r="I6" s="326"/>
    </row>
    <row r="7" spans="2:9" ht="15.75" customHeight="1" x14ac:dyDescent="0.25">
      <c r="B7" s="334"/>
      <c r="C7" s="335"/>
      <c r="D7" s="335"/>
      <c r="E7" s="335"/>
      <c r="F7" s="336"/>
      <c r="G7" s="333"/>
      <c r="H7" s="326"/>
      <c r="I7" s="326"/>
    </row>
    <row r="8" spans="2:9" ht="15.75" customHeight="1" x14ac:dyDescent="0.25">
      <c r="B8" s="334"/>
      <c r="C8" s="335"/>
      <c r="D8" s="335"/>
      <c r="E8" s="335"/>
      <c r="F8" s="336"/>
      <c r="G8" s="333"/>
      <c r="H8" s="326"/>
      <c r="I8" s="326"/>
    </row>
    <row r="9" spans="2:9" ht="15" x14ac:dyDescent="0.25">
      <c r="B9" s="337">
        <v>1</v>
      </c>
      <c r="C9" s="338" t="s">
        <v>583</v>
      </c>
      <c r="D9" s="339"/>
      <c r="E9" s="340"/>
      <c r="F9" s="341"/>
      <c r="G9" s="342"/>
      <c r="H9" s="326"/>
      <c r="I9" s="326"/>
    </row>
    <row r="10" spans="2:9" ht="15" x14ac:dyDescent="0.25">
      <c r="B10" s="343">
        <v>2</v>
      </c>
      <c r="C10" s="344" t="s">
        <v>592</v>
      </c>
      <c r="D10" s="345"/>
      <c r="E10" s="346"/>
      <c r="F10" s="341"/>
      <c r="G10" s="342"/>
      <c r="H10" s="326"/>
      <c r="I10" s="326"/>
    </row>
    <row r="11" spans="2:9" ht="15" x14ac:dyDescent="0.25">
      <c r="B11" s="347">
        <v>3</v>
      </c>
      <c r="C11" s="348" t="s">
        <v>545</v>
      </c>
      <c r="D11" s="349"/>
      <c r="E11" s="350"/>
      <c r="F11" s="351"/>
      <c r="G11" s="352"/>
      <c r="H11" s="326"/>
      <c r="I11" s="326"/>
    </row>
    <row r="12" spans="2:9" ht="15" x14ac:dyDescent="0.25">
      <c r="B12" s="347">
        <v>4</v>
      </c>
      <c r="C12" s="353" t="s">
        <v>668</v>
      </c>
      <c r="D12" s="354"/>
      <c r="E12" s="350"/>
      <c r="F12" s="351"/>
      <c r="G12" s="352"/>
      <c r="H12" s="326"/>
      <c r="I12" s="326"/>
    </row>
    <row r="13" spans="2:9" ht="15" x14ac:dyDescent="0.25">
      <c r="B13" s="355">
        <v>5</v>
      </c>
      <c r="C13" s="356" t="s">
        <v>653</v>
      </c>
      <c r="D13" s="357"/>
      <c r="E13" s="346"/>
      <c r="F13" s="341"/>
      <c r="G13" s="342"/>
      <c r="H13" s="326"/>
      <c r="I13" s="326"/>
    </row>
    <row r="14" spans="2:9" ht="15" x14ac:dyDescent="0.25">
      <c r="B14" s="347">
        <v>6</v>
      </c>
      <c r="C14" s="348" t="s">
        <v>669</v>
      </c>
      <c r="D14" s="349"/>
      <c r="E14" s="350"/>
      <c r="F14" s="351"/>
      <c r="G14" s="352"/>
      <c r="H14" s="326"/>
      <c r="I14" s="326"/>
    </row>
    <row r="15" spans="2:9" ht="15" x14ac:dyDescent="0.25">
      <c r="B15" s="347">
        <v>7</v>
      </c>
      <c r="C15" s="348" t="s">
        <v>704</v>
      </c>
      <c r="D15" s="349"/>
      <c r="E15" s="350"/>
      <c r="F15" s="351"/>
      <c r="G15" s="352"/>
      <c r="H15" s="326"/>
      <c r="I15" s="326"/>
    </row>
    <row r="16" spans="2:9" ht="18.75" x14ac:dyDescent="0.3">
      <c r="B16" s="358"/>
      <c r="C16" s="359"/>
      <c r="D16" s="360"/>
      <c r="E16" s="361"/>
      <c r="F16" s="362"/>
      <c r="G16" s="363"/>
      <c r="H16" s="326"/>
      <c r="I16" s="326"/>
    </row>
    <row r="17" spans="2:14" s="372" customFormat="1" ht="18.75" x14ac:dyDescent="0.3">
      <c r="B17" s="364"/>
      <c r="C17" s="365"/>
      <c r="D17" s="366"/>
      <c r="E17" s="366"/>
      <c r="F17" s="367"/>
      <c r="G17" s="368"/>
      <c r="H17" s="369"/>
      <c r="I17" s="369"/>
      <c r="J17" s="370"/>
      <c r="K17" s="370"/>
      <c r="L17" s="370"/>
      <c r="M17" s="370"/>
      <c r="N17" s="371"/>
    </row>
    <row r="18" spans="2:14" ht="16.5" thickBot="1" x14ac:dyDescent="0.3">
      <c r="B18" s="329"/>
      <c r="C18" s="373" t="s">
        <v>703</v>
      </c>
      <c r="D18" s="374"/>
      <c r="E18" s="374"/>
      <c r="F18" s="375"/>
      <c r="G18" s="376"/>
      <c r="H18" s="326"/>
      <c r="I18" s="326"/>
    </row>
    <row r="19" spans="2:14" ht="18.75" x14ac:dyDescent="0.3">
      <c r="B19" s="329"/>
      <c r="C19" s="330"/>
      <c r="D19" s="331"/>
      <c r="E19" s="331"/>
      <c r="F19" s="332"/>
      <c r="G19" s="333"/>
      <c r="H19" s="326"/>
      <c r="I19" s="326"/>
    </row>
    <row r="20" spans="2:14" ht="18.75" x14ac:dyDescent="0.3">
      <c r="B20" s="329"/>
      <c r="C20" s="330"/>
      <c r="D20" s="331"/>
      <c r="E20" s="331"/>
      <c r="F20" s="332"/>
      <c r="G20" s="333"/>
      <c r="H20" s="326"/>
      <c r="I20" s="326"/>
    </row>
    <row r="21" spans="2:14" ht="18.75" x14ac:dyDescent="0.3">
      <c r="B21" s="329"/>
      <c r="C21" s="330"/>
      <c r="D21" s="331"/>
      <c r="E21" s="331"/>
      <c r="F21" s="332"/>
      <c r="G21" s="333"/>
      <c r="H21" s="326"/>
      <c r="I21" s="326"/>
    </row>
    <row r="22" spans="2:14" ht="18.75" x14ac:dyDescent="0.3">
      <c r="B22" s="329"/>
      <c r="C22" s="330"/>
      <c r="D22" s="331"/>
      <c r="E22" s="331"/>
      <c r="F22" s="332"/>
      <c r="G22" s="333"/>
      <c r="H22" s="326"/>
      <c r="I22" s="326"/>
    </row>
    <row r="23" spans="2:14" ht="18.75" x14ac:dyDescent="0.3">
      <c r="B23" s="329"/>
      <c r="C23" s="330"/>
      <c r="D23" s="331"/>
      <c r="E23" s="331"/>
      <c r="F23" s="332"/>
      <c r="G23" s="333"/>
      <c r="H23" s="326"/>
      <c r="I23" s="326"/>
    </row>
    <row r="24" spans="2:14" ht="18.75" x14ac:dyDescent="0.3">
      <c r="B24" s="329"/>
      <c r="C24" s="330"/>
      <c r="D24" s="331"/>
      <c r="E24" s="331"/>
      <c r="F24" s="332"/>
      <c r="G24" s="333"/>
      <c r="H24" s="326"/>
      <c r="I24" s="326"/>
    </row>
    <row r="25" spans="2:14" ht="18.75" x14ac:dyDescent="0.3">
      <c r="B25" s="329"/>
      <c r="C25" s="330"/>
      <c r="D25" s="331"/>
      <c r="E25" s="331"/>
      <c r="F25" s="332"/>
      <c r="G25" s="333"/>
      <c r="H25" s="326"/>
      <c r="I25" s="326"/>
    </row>
    <row r="26" spans="2:14" ht="53.25" customHeight="1" x14ac:dyDescent="0.3">
      <c r="B26" s="329"/>
      <c r="C26" s="377" t="s">
        <v>766</v>
      </c>
      <c r="D26" s="331"/>
      <c r="E26" s="331"/>
      <c r="F26" s="332"/>
      <c r="G26" s="333"/>
      <c r="H26" s="326"/>
      <c r="I26" s="326"/>
    </row>
    <row r="27" spans="2:14" ht="18.75" x14ac:dyDescent="0.3">
      <c r="B27" s="329"/>
      <c r="C27" s="377"/>
      <c r="D27" s="331"/>
      <c r="E27" s="331"/>
      <c r="F27" s="332"/>
      <c r="G27" s="333"/>
      <c r="H27" s="326"/>
      <c r="I27" s="326"/>
    </row>
    <row r="28" spans="2:14" ht="15.75" x14ac:dyDescent="0.25">
      <c r="B28" s="378" t="s">
        <v>3</v>
      </c>
      <c r="C28" s="232" t="s">
        <v>519</v>
      </c>
      <c r="D28" s="233"/>
      <c r="E28" s="234"/>
      <c r="F28" s="235"/>
      <c r="G28" s="235"/>
      <c r="H28" s="326"/>
      <c r="I28" s="326"/>
    </row>
    <row r="29" spans="2:14" x14ac:dyDescent="0.2">
      <c r="B29" s="225"/>
      <c r="C29" s="230"/>
      <c r="D29" s="226"/>
      <c r="E29" s="227"/>
      <c r="F29" s="224"/>
      <c r="G29" s="224"/>
      <c r="H29" s="326"/>
      <c r="I29" s="326"/>
    </row>
    <row r="30" spans="2:14" ht="25.5" x14ac:dyDescent="0.2">
      <c r="B30" s="236" t="s">
        <v>92</v>
      </c>
      <c r="C30" s="252" t="s">
        <v>673</v>
      </c>
      <c r="D30" s="238">
        <v>1</v>
      </c>
      <c r="E30" s="239" t="s">
        <v>86</v>
      </c>
      <c r="F30" s="224"/>
      <c r="G30" s="224"/>
      <c r="H30" s="326"/>
      <c r="I30" s="326"/>
    </row>
    <row r="31" spans="2:14" x14ac:dyDescent="0.2">
      <c r="B31" s="225"/>
      <c r="C31" s="230"/>
      <c r="D31" s="226"/>
      <c r="E31" s="227"/>
      <c r="F31" s="224"/>
      <c r="G31" s="224"/>
      <c r="H31" s="326"/>
      <c r="I31" s="326"/>
    </row>
    <row r="32" spans="2:14" ht="51" x14ac:dyDescent="0.2">
      <c r="B32" s="254">
        <v>2</v>
      </c>
      <c r="C32" s="255" t="s">
        <v>671</v>
      </c>
      <c r="D32" s="238">
        <v>1</v>
      </c>
      <c r="E32" s="239" t="s">
        <v>672</v>
      </c>
      <c r="F32" s="224"/>
      <c r="G32" s="224"/>
      <c r="H32" s="326"/>
      <c r="I32" s="326"/>
    </row>
    <row r="33" spans="2:14" x14ac:dyDescent="0.2">
      <c r="B33" s="242"/>
      <c r="C33" s="243"/>
      <c r="D33" s="244"/>
      <c r="E33" s="245"/>
      <c r="F33" s="379"/>
      <c r="G33" s="379"/>
      <c r="H33" s="326"/>
      <c r="I33" s="326"/>
    </row>
    <row r="34" spans="2:14" ht="51" x14ac:dyDescent="0.2">
      <c r="B34" s="236" t="s">
        <v>51</v>
      </c>
      <c r="C34" s="237" t="s">
        <v>674</v>
      </c>
      <c r="D34" s="238">
        <v>24</v>
      </c>
      <c r="E34" s="239" t="s">
        <v>381</v>
      </c>
      <c r="F34" s="239"/>
      <c r="G34" s="239"/>
      <c r="H34" s="326"/>
      <c r="I34" s="326"/>
    </row>
    <row r="35" spans="2:14" x14ac:dyDescent="0.2">
      <c r="B35" s="247"/>
      <c r="C35" s="257"/>
      <c r="D35" s="258"/>
      <c r="E35" s="259"/>
      <c r="F35" s="260"/>
      <c r="G35" s="260"/>
      <c r="H35" s="326"/>
      <c r="I35" s="326"/>
    </row>
    <row r="36" spans="2:14" ht="13.5" thickBot="1" x14ac:dyDescent="0.25">
      <c r="B36" s="236"/>
      <c r="C36" s="261" t="s">
        <v>675</v>
      </c>
      <c r="D36" s="261"/>
      <c r="E36" s="261"/>
      <c r="F36" s="262"/>
      <c r="G36" s="262"/>
      <c r="H36" s="326"/>
      <c r="I36" s="326"/>
    </row>
    <row r="37" spans="2:14" x14ac:dyDescent="0.2">
      <c r="B37" s="247"/>
      <c r="C37" s="248"/>
      <c r="D37" s="249"/>
      <c r="E37" s="250"/>
      <c r="F37" s="380"/>
      <c r="G37" s="380"/>
      <c r="H37" s="326"/>
      <c r="I37" s="326"/>
    </row>
    <row r="38" spans="2:14" x14ac:dyDescent="0.2">
      <c r="B38" s="329"/>
      <c r="C38" s="381"/>
      <c r="H38" s="326"/>
      <c r="I38" s="326"/>
    </row>
    <row r="39" spans="2:14" x14ac:dyDescent="0.2">
      <c r="B39" s="384">
        <v>2</v>
      </c>
      <c r="C39" s="385" t="s">
        <v>592</v>
      </c>
      <c r="D39" s="386"/>
      <c r="E39" s="386"/>
      <c r="F39" s="387"/>
      <c r="G39" s="387"/>
      <c r="H39" s="263"/>
      <c r="I39" s="263"/>
      <c r="J39" s="263"/>
      <c r="K39" s="263"/>
      <c r="L39" s="263"/>
      <c r="M39" s="263"/>
      <c r="N39" s="263"/>
    </row>
    <row r="40" spans="2:14" x14ac:dyDescent="0.2">
      <c r="H40" s="263"/>
      <c r="I40" s="263"/>
      <c r="J40" s="263"/>
      <c r="K40" s="263"/>
      <c r="L40" s="263"/>
      <c r="M40" s="263"/>
      <c r="N40" s="263"/>
    </row>
    <row r="41" spans="2:14" x14ac:dyDescent="0.2">
      <c r="B41" s="388" t="s">
        <v>530</v>
      </c>
      <c r="C41" s="237" t="s">
        <v>593</v>
      </c>
      <c r="H41" s="263"/>
      <c r="I41" s="263"/>
      <c r="J41" s="263"/>
      <c r="K41" s="263"/>
      <c r="L41" s="263"/>
      <c r="M41" s="263"/>
      <c r="N41" s="263"/>
    </row>
    <row r="42" spans="2:14" ht="25.5" x14ac:dyDescent="0.2">
      <c r="B42" s="389" t="s">
        <v>594</v>
      </c>
      <c r="C42" s="237" t="s">
        <v>595</v>
      </c>
      <c r="D42" s="382">
        <v>1</v>
      </c>
      <c r="E42" s="382" t="s">
        <v>86</v>
      </c>
      <c r="H42" s="263"/>
      <c r="I42" s="263"/>
      <c r="J42" s="263"/>
      <c r="K42" s="263"/>
      <c r="L42" s="263"/>
      <c r="M42" s="263"/>
      <c r="N42" s="263"/>
    </row>
    <row r="43" spans="2:14" ht="25.5" x14ac:dyDescent="0.2">
      <c r="B43" s="389" t="s">
        <v>594</v>
      </c>
      <c r="C43" s="237" t="s">
        <v>596</v>
      </c>
      <c r="D43" s="382">
        <v>1</v>
      </c>
      <c r="E43" s="382" t="s">
        <v>532</v>
      </c>
      <c r="H43" s="263"/>
      <c r="I43" s="263"/>
      <c r="J43" s="263"/>
      <c r="K43" s="263"/>
      <c r="L43" s="263"/>
      <c r="M43" s="263"/>
      <c r="N43" s="263"/>
    </row>
    <row r="44" spans="2:14" ht="25.5" x14ac:dyDescent="0.2">
      <c r="B44" s="389" t="s">
        <v>594</v>
      </c>
      <c r="C44" s="237" t="s">
        <v>597</v>
      </c>
      <c r="D44" s="382">
        <v>1</v>
      </c>
      <c r="E44" s="382" t="s">
        <v>86</v>
      </c>
      <c r="H44" s="263"/>
      <c r="I44" s="263"/>
      <c r="J44" s="263"/>
      <c r="K44" s="263"/>
      <c r="L44" s="263"/>
      <c r="M44" s="263"/>
      <c r="N44" s="263"/>
    </row>
    <row r="45" spans="2:14" x14ac:dyDescent="0.2">
      <c r="B45" s="389" t="s">
        <v>594</v>
      </c>
      <c r="C45" s="237" t="s">
        <v>598</v>
      </c>
      <c r="D45" s="382">
        <v>1</v>
      </c>
      <c r="E45" s="382" t="s">
        <v>532</v>
      </c>
      <c r="H45" s="263"/>
      <c r="I45" s="263"/>
      <c r="J45" s="263"/>
      <c r="K45" s="263"/>
      <c r="L45" s="263"/>
      <c r="M45" s="263"/>
      <c r="N45" s="263"/>
    </row>
    <row r="46" spans="2:14" x14ac:dyDescent="0.2">
      <c r="B46" s="389" t="s">
        <v>594</v>
      </c>
      <c r="C46" s="237" t="s">
        <v>599</v>
      </c>
      <c r="D46" s="382">
        <v>1</v>
      </c>
      <c r="E46" s="382" t="s">
        <v>532</v>
      </c>
      <c r="H46" s="263"/>
      <c r="I46" s="263"/>
      <c r="J46" s="263"/>
      <c r="K46" s="263"/>
      <c r="L46" s="263"/>
      <c r="M46" s="263"/>
      <c r="N46" s="263"/>
    </row>
    <row r="47" spans="2:14" ht="25.5" x14ac:dyDescent="0.2">
      <c r="B47" s="389" t="s">
        <v>594</v>
      </c>
      <c r="C47" s="237" t="s">
        <v>600</v>
      </c>
      <c r="D47" s="382">
        <v>1</v>
      </c>
      <c r="E47" s="382" t="s">
        <v>532</v>
      </c>
      <c r="H47" s="263"/>
      <c r="I47" s="263"/>
      <c r="J47" s="263"/>
      <c r="K47" s="263"/>
      <c r="L47" s="263"/>
      <c r="M47" s="263"/>
      <c r="N47" s="263"/>
    </row>
    <row r="48" spans="2:14" ht="25.5" x14ac:dyDescent="0.2">
      <c r="B48" s="389" t="s">
        <v>594</v>
      </c>
      <c r="C48" s="237" t="s">
        <v>601</v>
      </c>
      <c r="D48" s="382">
        <v>2</v>
      </c>
      <c r="E48" s="382" t="s">
        <v>532</v>
      </c>
      <c r="H48" s="263"/>
      <c r="I48" s="263"/>
      <c r="J48" s="263"/>
      <c r="K48" s="263"/>
      <c r="L48" s="263"/>
      <c r="M48" s="263"/>
      <c r="N48" s="263"/>
    </row>
    <row r="49" spans="2:8" s="263" customFormat="1" x14ac:dyDescent="0.2">
      <c r="B49" s="389" t="s">
        <v>594</v>
      </c>
      <c r="C49" s="237" t="s">
        <v>602</v>
      </c>
      <c r="D49" s="382">
        <v>2</v>
      </c>
      <c r="E49" s="382" t="s">
        <v>532</v>
      </c>
      <c r="F49" s="383"/>
      <c r="G49" s="383"/>
    </row>
    <row r="50" spans="2:8" s="263" customFormat="1" x14ac:dyDescent="0.2">
      <c r="B50" s="389" t="s">
        <v>594</v>
      </c>
      <c r="C50" s="237" t="s">
        <v>603</v>
      </c>
      <c r="D50" s="382">
        <v>1</v>
      </c>
      <c r="E50" s="382" t="s">
        <v>532</v>
      </c>
      <c r="F50" s="383"/>
      <c r="G50" s="383"/>
    </row>
    <row r="51" spans="2:8" s="263" customFormat="1" x14ac:dyDescent="0.2">
      <c r="B51" s="389" t="s">
        <v>594</v>
      </c>
      <c r="C51" s="237" t="s">
        <v>604</v>
      </c>
      <c r="D51" s="382">
        <v>12</v>
      </c>
      <c r="E51" s="382" t="s">
        <v>532</v>
      </c>
      <c r="F51" s="383"/>
      <c r="G51" s="383"/>
    </row>
    <row r="52" spans="2:8" s="263" customFormat="1" x14ac:dyDescent="0.2">
      <c r="B52" s="389" t="s">
        <v>594</v>
      </c>
      <c r="C52" s="237" t="s">
        <v>605</v>
      </c>
      <c r="D52" s="382">
        <v>2</v>
      </c>
      <c r="E52" s="382" t="s">
        <v>532</v>
      </c>
      <c r="F52" s="383"/>
      <c r="G52" s="383"/>
    </row>
    <row r="53" spans="2:8" s="263" customFormat="1" x14ac:dyDescent="0.2">
      <c r="B53" s="389" t="s">
        <v>594</v>
      </c>
      <c r="C53" s="390" t="s">
        <v>606</v>
      </c>
      <c r="D53" s="382">
        <v>2</v>
      </c>
      <c r="E53" s="382" t="s">
        <v>532</v>
      </c>
      <c r="F53" s="383"/>
      <c r="G53" s="383"/>
    </row>
    <row r="54" spans="2:8" s="263" customFormat="1" x14ac:dyDescent="0.2">
      <c r="B54" s="391" t="s">
        <v>594</v>
      </c>
      <c r="C54" s="392" t="s">
        <v>607</v>
      </c>
      <c r="D54" s="393">
        <v>1</v>
      </c>
      <c r="E54" s="393" t="s">
        <v>532</v>
      </c>
      <c r="F54" s="383"/>
      <c r="G54" s="383"/>
    </row>
    <row r="55" spans="2:8" s="263" customFormat="1" x14ac:dyDescent="0.2">
      <c r="B55" s="391" t="s">
        <v>594</v>
      </c>
      <c r="C55" s="392" t="s">
        <v>608</v>
      </c>
      <c r="D55" s="393">
        <v>1</v>
      </c>
      <c r="E55" s="393" t="s">
        <v>532</v>
      </c>
      <c r="F55" s="383"/>
      <c r="G55" s="383"/>
    </row>
    <row r="56" spans="2:8" s="263" customFormat="1" x14ac:dyDescent="0.2">
      <c r="B56" s="391" t="s">
        <v>594</v>
      </c>
      <c r="C56" s="392" t="s">
        <v>609</v>
      </c>
      <c r="D56" s="393">
        <v>1</v>
      </c>
      <c r="E56" s="393" t="s">
        <v>532</v>
      </c>
      <c r="F56" s="383"/>
      <c r="G56" s="383"/>
    </row>
    <row r="57" spans="2:8" s="263" customFormat="1" x14ac:dyDescent="0.2">
      <c r="B57" s="391" t="s">
        <v>594</v>
      </c>
      <c r="C57" s="392" t="s">
        <v>610</v>
      </c>
      <c r="D57" s="393">
        <v>1</v>
      </c>
      <c r="E57" s="393" t="s">
        <v>532</v>
      </c>
      <c r="F57" s="383"/>
      <c r="G57" s="383"/>
    </row>
    <row r="58" spans="2:8" s="263" customFormat="1" x14ac:dyDescent="0.2">
      <c r="B58" s="391" t="s">
        <v>594</v>
      </c>
      <c r="C58" s="392" t="s">
        <v>611</v>
      </c>
      <c r="D58" s="393">
        <v>1</v>
      </c>
      <c r="E58" s="393" t="s">
        <v>86</v>
      </c>
      <c r="F58" s="383"/>
      <c r="G58" s="383"/>
    </row>
    <row r="59" spans="2:8" s="263" customFormat="1" x14ac:dyDescent="0.2">
      <c r="B59" s="389" t="s">
        <v>594</v>
      </c>
      <c r="C59" s="390" t="s">
        <v>612</v>
      </c>
      <c r="D59" s="382">
        <v>1</v>
      </c>
      <c r="E59" s="382" t="s">
        <v>532</v>
      </c>
      <c r="F59" s="383"/>
      <c r="G59" s="383"/>
    </row>
    <row r="60" spans="2:8" s="263" customFormat="1" ht="25.5" x14ac:dyDescent="0.2">
      <c r="B60" s="394" t="s">
        <v>594</v>
      </c>
      <c r="C60" s="395" t="s">
        <v>613</v>
      </c>
      <c r="D60" s="396">
        <v>1</v>
      </c>
      <c r="E60" s="396" t="s">
        <v>532</v>
      </c>
      <c r="F60" s="383"/>
      <c r="G60" s="383"/>
    </row>
    <row r="61" spans="2:8" s="403" customFormat="1" ht="25.5" x14ac:dyDescent="0.25">
      <c r="B61" s="397" t="s">
        <v>594</v>
      </c>
      <c r="C61" s="390" t="s">
        <v>614</v>
      </c>
      <c r="D61" s="398">
        <v>1</v>
      </c>
      <c r="E61" s="399" t="s">
        <v>532</v>
      </c>
      <c r="F61" s="400"/>
      <c r="G61" s="401"/>
      <c r="H61" s="402"/>
    </row>
    <row r="62" spans="2:8" s="403" customFormat="1" ht="15" x14ac:dyDescent="0.25">
      <c r="B62" s="397" t="s">
        <v>594</v>
      </c>
      <c r="C62" s="390" t="s">
        <v>615</v>
      </c>
      <c r="D62" s="399">
        <v>1</v>
      </c>
      <c r="E62" s="399" t="s">
        <v>532</v>
      </c>
      <c r="F62" s="401"/>
      <c r="G62" s="401"/>
      <c r="H62" s="402"/>
    </row>
    <row r="63" spans="2:8" s="403" customFormat="1" ht="15" x14ac:dyDescent="0.25">
      <c r="B63" s="397" t="s">
        <v>594</v>
      </c>
      <c r="C63" s="404" t="s">
        <v>616</v>
      </c>
      <c r="D63" s="398">
        <v>1</v>
      </c>
      <c r="E63" s="399" t="s">
        <v>532</v>
      </c>
      <c r="F63" s="401"/>
      <c r="G63" s="401"/>
      <c r="H63" s="402"/>
    </row>
    <row r="64" spans="2:8" s="403" customFormat="1" ht="15" x14ac:dyDescent="0.25">
      <c r="B64" s="397" t="s">
        <v>594</v>
      </c>
      <c r="C64" s="404" t="s">
        <v>617</v>
      </c>
      <c r="D64" s="398">
        <v>1</v>
      </c>
      <c r="E64" s="399" t="s">
        <v>532</v>
      </c>
      <c r="F64" s="401"/>
      <c r="G64" s="401"/>
      <c r="H64" s="402"/>
    </row>
    <row r="65" spans="2:15" ht="25.5" x14ac:dyDescent="0.2">
      <c r="B65" s="405" t="s">
        <v>594</v>
      </c>
      <c r="C65" s="406" t="s">
        <v>618</v>
      </c>
      <c r="D65" s="407">
        <v>3</v>
      </c>
      <c r="E65" s="407" t="s">
        <v>532</v>
      </c>
      <c r="H65" s="263"/>
      <c r="I65" s="263"/>
      <c r="J65" s="263"/>
      <c r="K65" s="263"/>
      <c r="L65" s="263"/>
      <c r="M65" s="263"/>
      <c r="N65" s="263"/>
    </row>
    <row r="66" spans="2:15" ht="25.5" x14ac:dyDescent="0.2">
      <c r="B66" s="405" t="s">
        <v>594</v>
      </c>
      <c r="C66" s="406" t="s">
        <v>619</v>
      </c>
      <c r="D66" s="407">
        <v>3</v>
      </c>
      <c r="E66" s="407" t="s">
        <v>532</v>
      </c>
      <c r="H66" s="263"/>
      <c r="I66" s="263"/>
      <c r="J66" s="263"/>
      <c r="K66" s="263"/>
      <c r="L66" s="263"/>
      <c r="M66" s="263"/>
      <c r="N66" s="263"/>
    </row>
    <row r="67" spans="2:15" x14ac:dyDescent="0.2">
      <c r="B67" s="408" t="s">
        <v>594</v>
      </c>
      <c r="C67" s="409" t="s">
        <v>620</v>
      </c>
      <c r="D67" s="410">
        <v>1</v>
      </c>
      <c r="E67" s="410" t="s">
        <v>532</v>
      </c>
      <c r="H67" s="263"/>
      <c r="I67" s="263"/>
      <c r="J67" s="263"/>
      <c r="K67" s="263"/>
      <c r="L67" s="263"/>
      <c r="M67" s="263"/>
      <c r="N67" s="263"/>
    </row>
    <row r="68" spans="2:15" x14ac:dyDescent="0.2">
      <c r="B68" s="389" t="s">
        <v>594</v>
      </c>
      <c r="C68" s="395" t="s">
        <v>621</v>
      </c>
      <c r="D68" s="411">
        <v>2</v>
      </c>
      <c r="E68" s="382" t="s">
        <v>532</v>
      </c>
      <c r="H68" s="263"/>
      <c r="I68" s="263"/>
      <c r="J68" s="263"/>
      <c r="K68" s="263"/>
      <c r="L68" s="263"/>
      <c r="M68" s="263"/>
      <c r="N68" s="263"/>
    </row>
    <row r="69" spans="2:15" x14ac:dyDescent="0.2">
      <c r="B69" s="389" t="s">
        <v>594</v>
      </c>
      <c r="C69" s="395" t="s">
        <v>622</v>
      </c>
      <c r="D69" s="411">
        <v>1</v>
      </c>
      <c r="E69" s="382" t="s">
        <v>532</v>
      </c>
      <c r="H69" s="263"/>
      <c r="I69" s="263"/>
      <c r="J69" s="263"/>
      <c r="K69" s="263"/>
      <c r="L69" s="263"/>
      <c r="M69" s="263"/>
      <c r="N69" s="263"/>
    </row>
    <row r="70" spans="2:15" x14ac:dyDescent="0.2">
      <c r="B70" s="389" t="s">
        <v>594</v>
      </c>
      <c r="C70" s="237" t="s">
        <v>623</v>
      </c>
      <c r="D70" s="382">
        <v>1</v>
      </c>
      <c r="E70" s="382" t="s">
        <v>532</v>
      </c>
      <c r="H70" s="263"/>
      <c r="I70" s="263"/>
      <c r="J70" s="263"/>
      <c r="K70" s="263"/>
      <c r="L70" s="263"/>
      <c r="M70" s="263"/>
      <c r="N70" s="263"/>
    </row>
    <row r="71" spans="2:15" x14ac:dyDescent="0.2">
      <c r="B71" s="389" t="s">
        <v>594</v>
      </c>
      <c r="C71" s="237" t="s">
        <v>624</v>
      </c>
      <c r="H71" s="263"/>
      <c r="I71" s="263"/>
      <c r="J71" s="263"/>
      <c r="K71" s="263"/>
      <c r="L71" s="263"/>
      <c r="M71" s="263"/>
      <c r="N71" s="263"/>
    </row>
    <row r="72" spans="2:15" x14ac:dyDescent="0.2">
      <c r="B72" s="389"/>
      <c r="C72" s="237" t="s">
        <v>625</v>
      </c>
      <c r="D72" s="382">
        <v>1</v>
      </c>
      <c r="E72" s="382" t="s">
        <v>86</v>
      </c>
      <c r="H72" s="263"/>
      <c r="I72" s="263"/>
      <c r="J72" s="263"/>
      <c r="K72" s="263"/>
      <c r="L72" s="263"/>
      <c r="M72" s="263"/>
      <c r="N72" s="263"/>
    </row>
    <row r="73" spans="2:15" x14ac:dyDescent="0.2">
      <c r="B73" s="389"/>
      <c r="C73" s="412"/>
      <c r="D73" s="413"/>
      <c r="E73" s="413"/>
      <c r="F73" s="414"/>
      <c r="G73" s="414"/>
      <c r="H73" s="263"/>
      <c r="I73" s="263"/>
      <c r="J73" s="263"/>
      <c r="K73" s="263"/>
      <c r="L73" s="263"/>
      <c r="M73" s="263"/>
      <c r="N73" s="263"/>
    </row>
    <row r="74" spans="2:15" ht="13.5" thickBot="1" x14ac:dyDescent="0.25">
      <c r="B74" s="389"/>
      <c r="C74" s="415" t="s">
        <v>626</v>
      </c>
      <c r="D74" s="415"/>
      <c r="E74" s="415"/>
      <c r="F74" s="416"/>
      <c r="G74" s="416"/>
      <c r="H74" s="263"/>
      <c r="I74" s="263"/>
      <c r="J74" s="263"/>
      <c r="K74" s="263"/>
      <c r="L74" s="263"/>
      <c r="M74" s="263"/>
      <c r="N74" s="263"/>
    </row>
    <row r="75" spans="2:15" x14ac:dyDescent="0.2">
      <c r="B75" s="389"/>
      <c r="C75" s="417"/>
      <c r="D75" s="417"/>
      <c r="E75" s="417"/>
      <c r="F75" s="418"/>
      <c r="G75" s="418"/>
      <c r="H75" s="263"/>
      <c r="I75" s="263"/>
      <c r="J75" s="263"/>
      <c r="K75" s="263"/>
      <c r="L75" s="263"/>
      <c r="M75" s="263"/>
      <c r="N75" s="263"/>
    </row>
    <row r="76" spans="2:15" ht="13.5" thickBot="1" x14ac:dyDescent="0.25">
      <c r="B76" s="389"/>
      <c r="C76" s="419" t="s">
        <v>627</v>
      </c>
      <c r="D76" s="419"/>
      <c r="E76" s="419"/>
      <c r="F76" s="420"/>
      <c r="G76" s="420"/>
      <c r="H76" s="263"/>
      <c r="I76" s="263"/>
      <c r="J76" s="263"/>
      <c r="K76" s="263"/>
      <c r="L76" s="263"/>
      <c r="M76" s="263"/>
      <c r="N76" s="263"/>
    </row>
    <row r="77" spans="2:15" ht="13.5" thickTop="1" x14ac:dyDescent="0.2">
      <c r="B77" s="389"/>
      <c r="H77" s="263"/>
      <c r="I77" s="263"/>
      <c r="J77" s="263"/>
      <c r="K77" s="263"/>
      <c r="L77" s="263"/>
      <c r="M77" s="263"/>
      <c r="N77" s="263"/>
    </row>
    <row r="78" spans="2:15" x14ac:dyDescent="0.2">
      <c r="B78" s="389"/>
      <c r="H78" s="263"/>
      <c r="I78" s="263"/>
      <c r="J78" s="263"/>
      <c r="K78" s="263"/>
      <c r="L78" s="263"/>
      <c r="M78" s="263"/>
      <c r="N78" s="263"/>
    </row>
    <row r="79" spans="2:15" x14ac:dyDescent="0.2">
      <c r="B79" s="384">
        <v>3</v>
      </c>
      <c r="C79" s="385" t="s">
        <v>545</v>
      </c>
      <c r="D79" s="386"/>
      <c r="E79" s="386"/>
      <c r="F79" s="387"/>
      <c r="G79" s="387"/>
      <c r="H79" s="421"/>
      <c r="I79" s="237"/>
      <c r="J79" s="237"/>
      <c r="K79" s="422"/>
      <c r="L79" s="423"/>
      <c r="M79" s="423"/>
      <c r="N79" s="423"/>
      <c r="O79" s="237"/>
    </row>
    <row r="80" spans="2:15" x14ac:dyDescent="0.2">
      <c r="H80" s="421"/>
      <c r="I80" s="237"/>
      <c r="J80" s="237"/>
      <c r="K80" s="422"/>
      <c r="L80" s="423"/>
      <c r="M80" s="423"/>
      <c r="N80" s="423"/>
      <c r="O80" s="237"/>
    </row>
    <row r="81" spans="2:15" x14ac:dyDescent="0.2">
      <c r="B81" s="389" t="s">
        <v>97</v>
      </c>
      <c r="C81" s="237" t="s">
        <v>628</v>
      </c>
      <c r="D81" s="382">
        <v>25</v>
      </c>
      <c r="E81" s="382" t="s">
        <v>547</v>
      </c>
      <c r="H81" s="263"/>
      <c r="I81" s="263"/>
      <c r="J81" s="263"/>
      <c r="K81" s="263"/>
      <c r="L81" s="263"/>
      <c r="M81" s="263"/>
      <c r="N81" s="263"/>
    </row>
    <row r="82" spans="2:15" x14ac:dyDescent="0.2">
      <c r="B82" s="389" t="s">
        <v>99</v>
      </c>
      <c r="C82" s="237" t="s">
        <v>628</v>
      </c>
      <c r="D82" s="382">
        <v>6</v>
      </c>
      <c r="E82" s="382" t="s">
        <v>547</v>
      </c>
      <c r="H82" s="263"/>
      <c r="I82" s="263"/>
      <c r="J82" s="263"/>
      <c r="K82" s="263"/>
      <c r="L82" s="263"/>
      <c r="M82" s="263"/>
      <c r="N82" s="263"/>
    </row>
    <row r="83" spans="2:15" x14ac:dyDescent="0.2">
      <c r="B83" s="389" t="s">
        <v>676</v>
      </c>
      <c r="C83" s="237" t="s">
        <v>629</v>
      </c>
      <c r="D83" s="382">
        <v>2</v>
      </c>
      <c r="E83" s="382" t="s">
        <v>547</v>
      </c>
      <c r="H83" s="263"/>
      <c r="I83" s="263"/>
      <c r="J83" s="263"/>
      <c r="K83" s="263"/>
      <c r="L83" s="263"/>
      <c r="M83" s="263"/>
      <c r="N83" s="263"/>
    </row>
    <row r="84" spans="2:15" x14ac:dyDescent="0.2">
      <c r="B84" s="389" t="s">
        <v>677</v>
      </c>
      <c r="C84" s="237" t="s">
        <v>630</v>
      </c>
      <c r="D84" s="382">
        <v>25</v>
      </c>
      <c r="E84" s="382" t="s">
        <v>547</v>
      </c>
      <c r="H84" s="263"/>
      <c r="I84" s="263"/>
      <c r="J84" s="263"/>
      <c r="K84" s="263"/>
      <c r="L84" s="263"/>
      <c r="M84" s="263"/>
      <c r="N84" s="263"/>
    </row>
    <row r="85" spans="2:15" x14ac:dyDescent="0.2">
      <c r="B85" s="389" t="s">
        <v>678</v>
      </c>
      <c r="C85" s="237" t="s">
        <v>631</v>
      </c>
      <c r="D85" s="382">
        <v>35</v>
      </c>
      <c r="E85" s="382" t="s">
        <v>547</v>
      </c>
      <c r="H85" s="263"/>
      <c r="I85" s="263"/>
      <c r="J85" s="263"/>
      <c r="K85" s="263"/>
      <c r="L85" s="263"/>
      <c r="M85" s="263"/>
      <c r="N85" s="263"/>
    </row>
    <row r="86" spans="2:15" x14ac:dyDescent="0.2">
      <c r="B86" s="389" t="s">
        <v>679</v>
      </c>
      <c r="C86" s="237" t="s">
        <v>632</v>
      </c>
      <c r="D86" s="382">
        <v>15</v>
      </c>
      <c r="E86" s="382" t="s">
        <v>547</v>
      </c>
      <c r="H86" s="263"/>
      <c r="I86" s="263"/>
      <c r="J86" s="263"/>
      <c r="K86" s="263"/>
      <c r="L86" s="263"/>
      <c r="M86" s="263"/>
      <c r="N86" s="263"/>
    </row>
    <row r="87" spans="2:15" x14ac:dyDescent="0.2">
      <c r="B87" s="389" t="s">
        <v>680</v>
      </c>
      <c r="C87" s="237" t="s">
        <v>633</v>
      </c>
      <c r="D87" s="382">
        <v>15</v>
      </c>
      <c r="E87" s="382" t="s">
        <v>547</v>
      </c>
      <c r="H87" s="263"/>
      <c r="I87" s="263"/>
      <c r="J87" s="263"/>
      <c r="K87" s="263"/>
      <c r="L87" s="263"/>
      <c r="M87" s="263"/>
      <c r="N87" s="263"/>
    </row>
    <row r="88" spans="2:15" x14ac:dyDescent="0.2">
      <c r="B88" s="389" t="s">
        <v>681</v>
      </c>
      <c r="C88" s="237" t="s">
        <v>634</v>
      </c>
      <c r="D88" s="382">
        <v>13</v>
      </c>
      <c r="E88" s="382" t="s">
        <v>547</v>
      </c>
      <c r="H88" s="263"/>
      <c r="I88" s="263"/>
      <c r="J88" s="263"/>
      <c r="K88" s="263"/>
      <c r="L88" s="263"/>
      <c r="M88" s="263"/>
      <c r="N88" s="263"/>
    </row>
    <row r="89" spans="2:15" x14ac:dyDescent="0.2">
      <c r="B89" s="424" t="s">
        <v>682</v>
      </c>
      <c r="C89" s="237" t="s">
        <v>635</v>
      </c>
      <c r="D89" s="382">
        <v>60</v>
      </c>
      <c r="E89" s="382" t="s">
        <v>547</v>
      </c>
      <c r="H89" s="421"/>
      <c r="I89" s="237"/>
      <c r="J89" s="237"/>
      <c r="K89" s="422"/>
      <c r="L89" s="423"/>
      <c r="M89" s="423"/>
      <c r="N89" s="423"/>
      <c r="O89" s="237"/>
    </row>
    <row r="90" spans="2:15" x14ac:dyDescent="0.2">
      <c r="C90" s="462"/>
      <c r="D90" s="462"/>
      <c r="E90" s="462"/>
      <c r="F90" s="452"/>
      <c r="G90" s="452"/>
      <c r="H90" s="421"/>
      <c r="I90" s="237"/>
      <c r="J90" s="237"/>
      <c r="K90" s="422"/>
      <c r="L90" s="423"/>
      <c r="M90" s="423"/>
      <c r="N90" s="423"/>
      <c r="O90" s="237"/>
    </row>
    <row r="91" spans="2:15" ht="13.5" thickBot="1" x14ac:dyDescent="0.25">
      <c r="C91" s="415" t="s">
        <v>636</v>
      </c>
      <c r="D91" s="415"/>
      <c r="E91" s="415"/>
      <c r="F91" s="416"/>
      <c r="G91" s="416"/>
      <c r="H91" s="421"/>
      <c r="I91" s="237"/>
      <c r="J91" s="237"/>
      <c r="K91" s="425"/>
      <c r="L91" s="425"/>
      <c r="M91" s="425"/>
      <c r="N91" s="423"/>
      <c r="O91" s="237"/>
    </row>
    <row r="92" spans="2:15" x14ac:dyDescent="0.2">
      <c r="H92" s="421"/>
      <c r="I92" s="237"/>
      <c r="J92" s="237"/>
      <c r="K92" s="425"/>
      <c r="L92" s="425"/>
      <c r="M92" s="425"/>
      <c r="N92" s="423"/>
      <c r="O92" s="237"/>
    </row>
    <row r="93" spans="2:15" x14ac:dyDescent="0.2">
      <c r="H93" s="421"/>
      <c r="I93" s="237"/>
      <c r="J93" s="237"/>
      <c r="K93" s="425"/>
      <c r="L93" s="425"/>
      <c r="M93" s="425"/>
      <c r="N93" s="423"/>
      <c r="O93" s="237"/>
    </row>
    <row r="94" spans="2:15" x14ac:dyDescent="0.2">
      <c r="B94" s="384">
        <v>4</v>
      </c>
      <c r="C94" s="385" t="s">
        <v>550</v>
      </c>
      <c r="D94" s="386"/>
      <c r="E94" s="386"/>
      <c r="F94" s="387"/>
      <c r="G94" s="387"/>
      <c r="H94" s="421"/>
      <c r="I94" s="237"/>
      <c r="J94" s="237"/>
      <c r="K94" s="425"/>
      <c r="L94" s="425"/>
      <c r="M94" s="425"/>
      <c r="N94" s="423"/>
      <c r="O94" s="237"/>
    </row>
    <row r="95" spans="2:15" x14ac:dyDescent="0.2">
      <c r="H95" s="421"/>
      <c r="I95" s="237"/>
      <c r="J95" s="237"/>
      <c r="K95" s="425"/>
      <c r="L95" s="425"/>
      <c r="M95" s="425"/>
      <c r="N95" s="423"/>
      <c r="O95" s="237"/>
    </row>
    <row r="96" spans="2:15" x14ac:dyDescent="0.2">
      <c r="B96" s="389" t="s">
        <v>257</v>
      </c>
      <c r="C96" s="237" t="s">
        <v>637</v>
      </c>
      <c r="D96" s="382">
        <v>1</v>
      </c>
      <c r="E96" s="382" t="s">
        <v>532</v>
      </c>
      <c r="H96" s="263"/>
      <c r="I96" s="263"/>
      <c r="J96" s="263"/>
      <c r="K96" s="263"/>
      <c r="L96" s="263"/>
      <c r="M96" s="263"/>
      <c r="N96" s="263"/>
    </row>
    <row r="97" spans="2:15" ht="25.5" x14ac:dyDescent="0.2">
      <c r="B97" s="389" t="s">
        <v>258</v>
      </c>
      <c r="C97" s="237" t="s">
        <v>638</v>
      </c>
      <c r="D97" s="382">
        <v>1</v>
      </c>
      <c r="E97" s="382" t="s">
        <v>532</v>
      </c>
      <c r="H97" s="263"/>
      <c r="I97" s="263"/>
      <c r="J97" s="263"/>
      <c r="K97" s="263"/>
      <c r="L97" s="263"/>
      <c r="M97" s="263"/>
      <c r="N97" s="263"/>
    </row>
    <row r="98" spans="2:15" x14ac:dyDescent="0.2">
      <c r="B98" s="389" t="s">
        <v>553</v>
      </c>
      <c r="C98" s="237" t="s">
        <v>639</v>
      </c>
      <c r="D98" s="382">
        <v>1</v>
      </c>
      <c r="E98" s="382" t="s">
        <v>532</v>
      </c>
      <c r="H98" s="263"/>
      <c r="I98" s="263"/>
      <c r="J98" s="263"/>
      <c r="K98" s="263"/>
      <c r="L98" s="263"/>
      <c r="M98" s="263"/>
      <c r="N98" s="263"/>
    </row>
    <row r="99" spans="2:15" x14ac:dyDescent="0.2">
      <c r="B99" s="389" t="s">
        <v>555</v>
      </c>
      <c r="C99" s="237" t="s">
        <v>640</v>
      </c>
      <c r="D99" s="382">
        <v>2</v>
      </c>
      <c r="E99" s="382" t="s">
        <v>532</v>
      </c>
      <c r="H99" s="263"/>
      <c r="I99" s="263"/>
      <c r="J99" s="263"/>
      <c r="K99" s="263"/>
      <c r="L99" s="263"/>
      <c r="M99" s="263"/>
      <c r="N99" s="263"/>
    </row>
    <row r="100" spans="2:15" ht="25.5" x14ac:dyDescent="0.2">
      <c r="B100" s="389" t="s">
        <v>557</v>
      </c>
      <c r="C100" s="237" t="s">
        <v>641</v>
      </c>
      <c r="D100" s="382">
        <v>2</v>
      </c>
      <c r="E100" s="382" t="s">
        <v>53</v>
      </c>
      <c r="H100" s="263"/>
      <c r="I100" s="263"/>
      <c r="J100" s="263"/>
      <c r="K100" s="263"/>
      <c r="L100" s="263"/>
      <c r="M100" s="263"/>
      <c r="N100" s="263"/>
    </row>
    <row r="101" spans="2:15" ht="63.75" x14ac:dyDescent="0.2">
      <c r="B101" s="389" t="s">
        <v>559</v>
      </c>
      <c r="C101" s="237" t="s">
        <v>642</v>
      </c>
      <c r="D101" s="382">
        <v>1</v>
      </c>
      <c r="E101" s="382" t="s">
        <v>532</v>
      </c>
      <c r="H101" s="263"/>
      <c r="I101" s="263"/>
      <c r="J101" s="263"/>
      <c r="K101" s="263"/>
      <c r="L101" s="263"/>
      <c r="M101" s="263"/>
      <c r="N101" s="263"/>
    </row>
    <row r="102" spans="2:15" ht="38.25" x14ac:dyDescent="0.2">
      <c r="B102" s="389" t="s">
        <v>683</v>
      </c>
      <c r="C102" s="237" t="s">
        <v>643</v>
      </c>
      <c r="D102" s="382">
        <v>1</v>
      </c>
      <c r="E102" s="382" t="s">
        <v>532</v>
      </c>
      <c r="H102" s="263"/>
      <c r="I102" s="263"/>
      <c r="J102" s="263"/>
      <c r="K102" s="263"/>
      <c r="L102" s="263"/>
      <c r="M102" s="263"/>
      <c r="N102" s="263"/>
    </row>
    <row r="103" spans="2:15" x14ac:dyDescent="0.2">
      <c r="B103" s="389" t="s">
        <v>684</v>
      </c>
      <c r="C103" s="237" t="s">
        <v>644</v>
      </c>
      <c r="D103" s="382">
        <v>1</v>
      </c>
      <c r="E103" s="382" t="s">
        <v>532</v>
      </c>
      <c r="H103" s="263"/>
      <c r="I103" s="263"/>
      <c r="J103" s="263"/>
      <c r="K103" s="263"/>
      <c r="L103" s="263"/>
      <c r="M103" s="263"/>
      <c r="N103" s="263"/>
    </row>
    <row r="104" spans="2:15" ht="25.5" x14ac:dyDescent="0.2">
      <c r="B104" s="389" t="s">
        <v>685</v>
      </c>
      <c r="C104" s="237" t="s">
        <v>645</v>
      </c>
      <c r="D104" s="382">
        <v>1</v>
      </c>
      <c r="E104" s="382" t="s">
        <v>532</v>
      </c>
      <c r="H104" s="263"/>
      <c r="I104" s="263"/>
      <c r="J104" s="263"/>
      <c r="K104" s="263"/>
      <c r="L104" s="263"/>
      <c r="M104" s="263"/>
      <c r="N104" s="263"/>
    </row>
    <row r="105" spans="2:15" ht="25.5" x14ac:dyDescent="0.2">
      <c r="B105" s="424" t="s">
        <v>686</v>
      </c>
      <c r="C105" s="263" t="s">
        <v>646</v>
      </c>
      <c r="D105" s="382">
        <v>10</v>
      </c>
      <c r="E105" s="382" t="s">
        <v>547</v>
      </c>
      <c r="H105" s="421"/>
      <c r="I105" s="237"/>
      <c r="J105" s="237"/>
      <c r="K105" s="425"/>
      <c r="L105" s="425"/>
      <c r="M105" s="425"/>
      <c r="N105" s="423"/>
      <c r="O105" s="237"/>
    </row>
    <row r="106" spans="2:15" x14ac:dyDescent="0.2">
      <c r="B106" s="426" t="s">
        <v>687</v>
      </c>
      <c r="C106" s="263" t="s">
        <v>647</v>
      </c>
      <c r="D106" s="382">
        <v>50</v>
      </c>
      <c r="E106" s="382" t="s">
        <v>362</v>
      </c>
      <c r="H106" s="421"/>
      <c r="I106" s="237"/>
      <c r="J106" s="237"/>
      <c r="K106" s="425"/>
      <c r="L106" s="425"/>
      <c r="M106" s="425"/>
      <c r="N106" s="423"/>
      <c r="O106" s="237"/>
    </row>
    <row r="107" spans="2:15" x14ac:dyDescent="0.2">
      <c r="C107" s="263"/>
      <c r="H107" s="421"/>
      <c r="I107" s="237"/>
      <c r="J107" s="237"/>
      <c r="K107" s="425"/>
      <c r="L107" s="425"/>
      <c r="M107" s="425"/>
      <c r="N107" s="423"/>
      <c r="O107" s="237"/>
    </row>
    <row r="108" spans="2:15" ht="25.5" x14ac:dyDescent="0.2">
      <c r="B108" s="424" t="s">
        <v>688</v>
      </c>
      <c r="C108" s="237" t="s">
        <v>648</v>
      </c>
      <c r="D108" s="382">
        <v>1</v>
      </c>
      <c r="E108" s="382" t="s">
        <v>532</v>
      </c>
      <c r="H108" s="421"/>
      <c r="I108" s="237"/>
      <c r="J108" s="237"/>
      <c r="K108" s="425"/>
      <c r="L108" s="425"/>
      <c r="M108" s="425"/>
      <c r="N108" s="423"/>
      <c r="O108" s="237"/>
    </row>
    <row r="109" spans="2:15" ht="25.5" x14ac:dyDescent="0.2">
      <c r="B109" s="424" t="s">
        <v>689</v>
      </c>
      <c r="C109" s="237" t="s">
        <v>649</v>
      </c>
      <c r="D109" s="382">
        <v>40</v>
      </c>
      <c r="E109" s="382" t="s">
        <v>547</v>
      </c>
      <c r="H109" s="263"/>
      <c r="I109" s="263"/>
      <c r="J109" s="263"/>
      <c r="K109" s="263"/>
      <c r="L109" s="263"/>
      <c r="M109" s="263"/>
      <c r="N109" s="263"/>
    </row>
    <row r="110" spans="2:15" ht="25.5" x14ac:dyDescent="0.2">
      <c r="B110" s="424" t="s">
        <v>691</v>
      </c>
      <c r="C110" s="237" t="s">
        <v>650</v>
      </c>
      <c r="D110" s="382">
        <v>1</v>
      </c>
      <c r="E110" s="382" t="s">
        <v>86</v>
      </c>
      <c r="H110" s="263"/>
      <c r="I110" s="263"/>
      <c r="J110" s="263"/>
      <c r="K110" s="263"/>
      <c r="L110" s="263"/>
      <c r="M110" s="263"/>
      <c r="N110" s="263"/>
    </row>
    <row r="111" spans="2:15" ht="25.5" x14ac:dyDescent="0.2">
      <c r="B111" s="427" t="s">
        <v>690</v>
      </c>
      <c r="C111" s="237" t="s">
        <v>651</v>
      </c>
      <c r="D111" s="382">
        <v>1</v>
      </c>
      <c r="E111" s="382" t="s">
        <v>86</v>
      </c>
      <c r="H111" s="263"/>
      <c r="I111" s="263"/>
      <c r="J111" s="263"/>
      <c r="K111" s="263"/>
      <c r="L111" s="263"/>
      <c r="M111" s="263"/>
      <c r="N111" s="263"/>
    </row>
    <row r="112" spans="2:15" s="218" customFormat="1" x14ac:dyDescent="0.2">
      <c r="B112" s="428" t="s">
        <v>692</v>
      </c>
      <c r="C112" s="263" t="s">
        <v>670</v>
      </c>
      <c r="D112" s="238">
        <v>2</v>
      </c>
      <c r="E112" s="238" t="s">
        <v>547</v>
      </c>
      <c r="F112" s="383"/>
      <c r="G112" s="383"/>
    </row>
    <row r="113" spans="2:17" x14ac:dyDescent="0.2">
      <c r="C113" s="462"/>
      <c r="D113" s="462"/>
      <c r="E113" s="462"/>
      <c r="F113" s="452"/>
      <c r="G113" s="452"/>
      <c r="H113" s="421"/>
      <c r="I113" s="237"/>
      <c r="J113" s="237"/>
      <c r="K113" s="425"/>
      <c r="L113" s="425"/>
      <c r="M113" s="425"/>
      <c r="N113" s="423"/>
      <c r="O113" s="237"/>
    </row>
    <row r="114" spans="2:17" ht="13.5" thickBot="1" x14ac:dyDescent="0.25">
      <c r="C114" s="415" t="s">
        <v>652</v>
      </c>
      <c r="D114" s="415"/>
      <c r="E114" s="415"/>
      <c r="F114" s="416"/>
      <c r="G114" s="416"/>
      <c r="H114" s="421"/>
      <c r="I114" s="237"/>
      <c r="J114" s="237"/>
      <c r="K114" s="425"/>
      <c r="L114" s="425"/>
      <c r="M114" s="425"/>
      <c r="N114" s="423"/>
      <c r="O114" s="237"/>
    </row>
    <row r="115" spans="2:17" x14ac:dyDescent="0.2">
      <c r="H115" s="421"/>
      <c r="I115" s="237"/>
      <c r="J115" s="237"/>
      <c r="K115" s="425"/>
      <c r="L115" s="425"/>
      <c r="M115" s="425"/>
      <c r="N115" s="423"/>
      <c r="O115" s="237"/>
    </row>
    <row r="116" spans="2:17" x14ac:dyDescent="0.2">
      <c r="H116" s="421"/>
      <c r="I116" s="237"/>
      <c r="J116" s="237"/>
      <c r="K116" s="425"/>
      <c r="L116" s="425"/>
      <c r="M116" s="425"/>
      <c r="N116" s="423"/>
      <c r="O116" s="237"/>
    </row>
    <row r="117" spans="2:17" x14ac:dyDescent="0.2">
      <c r="B117" s="429">
        <v>5</v>
      </c>
      <c r="C117" s="430" t="s">
        <v>653</v>
      </c>
      <c r="D117" s="431"/>
      <c r="E117" s="431"/>
      <c r="F117" s="432"/>
      <c r="G117" s="432"/>
      <c r="H117" s="433"/>
      <c r="I117" s="434"/>
      <c r="J117" s="434"/>
      <c r="K117" s="435"/>
      <c r="L117" s="435"/>
      <c r="M117" s="435"/>
      <c r="N117" s="436"/>
      <c r="O117" s="434"/>
      <c r="P117" s="437"/>
      <c r="Q117" s="437"/>
    </row>
    <row r="118" spans="2:17" x14ac:dyDescent="0.2">
      <c r="B118" s="438"/>
      <c r="C118" s="263"/>
      <c r="D118" s="439"/>
      <c r="E118" s="439"/>
      <c r="F118" s="440"/>
      <c r="G118" s="440"/>
      <c r="H118" s="433"/>
      <c r="I118" s="434"/>
      <c r="J118" s="434"/>
      <c r="K118" s="435"/>
      <c r="L118" s="435"/>
      <c r="M118" s="435"/>
      <c r="N118" s="436"/>
      <c r="O118" s="434"/>
      <c r="P118" s="437"/>
      <c r="Q118" s="437"/>
    </row>
    <row r="119" spans="2:17" x14ac:dyDescent="0.2">
      <c r="B119" s="441" t="s">
        <v>103</v>
      </c>
      <c r="C119" s="434" t="s">
        <v>654</v>
      </c>
      <c r="D119" s="442">
        <v>1</v>
      </c>
      <c r="E119" s="442" t="s">
        <v>86</v>
      </c>
      <c r="F119" s="443"/>
      <c r="H119" s="433"/>
      <c r="I119" s="434"/>
      <c r="J119" s="434"/>
      <c r="K119" s="435"/>
      <c r="L119" s="435"/>
      <c r="M119" s="435"/>
      <c r="N119" s="436"/>
      <c r="O119" s="434"/>
      <c r="P119" s="437"/>
      <c r="Q119" s="437"/>
    </row>
    <row r="120" spans="2:17" ht="38.25" x14ac:dyDescent="0.2">
      <c r="B120" s="441" t="s">
        <v>105</v>
      </c>
      <c r="C120" s="434" t="s">
        <v>655</v>
      </c>
      <c r="D120" s="442">
        <v>1</v>
      </c>
      <c r="E120" s="442" t="s">
        <v>86</v>
      </c>
      <c r="F120" s="443"/>
      <c r="H120" s="433"/>
      <c r="I120" s="434"/>
      <c r="J120" s="434"/>
      <c r="K120" s="435"/>
      <c r="L120" s="435"/>
      <c r="M120" s="435"/>
      <c r="N120" s="436"/>
      <c r="O120" s="434"/>
      <c r="P120" s="437"/>
      <c r="Q120" s="437"/>
    </row>
    <row r="121" spans="2:17" x14ac:dyDescent="0.2">
      <c r="B121" s="441" t="s">
        <v>564</v>
      </c>
      <c r="C121" s="434" t="s">
        <v>656</v>
      </c>
      <c r="D121" s="442">
        <v>1</v>
      </c>
      <c r="E121" s="442" t="s">
        <v>86</v>
      </c>
      <c r="F121" s="443"/>
      <c r="H121" s="433"/>
      <c r="I121" s="434"/>
      <c r="J121" s="434"/>
      <c r="K121" s="435"/>
      <c r="L121" s="435"/>
      <c r="M121" s="435"/>
      <c r="N121" s="436"/>
      <c r="O121" s="434"/>
      <c r="P121" s="437"/>
      <c r="Q121" s="437"/>
    </row>
    <row r="122" spans="2:17" x14ac:dyDescent="0.2">
      <c r="B122" s="441" t="s">
        <v>565</v>
      </c>
      <c r="C122" s="434" t="s">
        <v>657</v>
      </c>
      <c r="D122" s="442">
        <v>1</v>
      </c>
      <c r="E122" s="442" t="s">
        <v>86</v>
      </c>
      <c r="F122" s="443"/>
      <c r="H122" s="433"/>
      <c r="I122" s="434"/>
      <c r="J122" s="434"/>
      <c r="K122" s="435"/>
      <c r="L122" s="435"/>
      <c r="M122" s="435"/>
      <c r="N122" s="436"/>
      <c r="O122" s="434"/>
      <c r="P122" s="437"/>
      <c r="Q122" s="437"/>
    </row>
    <row r="123" spans="2:17" x14ac:dyDescent="0.2">
      <c r="B123" s="441"/>
      <c r="C123" s="444"/>
      <c r="D123" s="444"/>
      <c r="E123" s="444"/>
      <c r="F123" s="445"/>
      <c r="G123" s="445"/>
      <c r="H123" s="433"/>
      <c r="I123" s="434"/>
      <c r="J123" s="434"/>
      <c r="K123" s="435"/>
      <c r="L123" s="435"/>
      <c r="M123" s="435"/>
      <c r="N123" s="436"/>
      <c r="O123" s="434"/>
      <c r="P123" s="437"/>
      <c r="Q123" s="437"/>
    </row>
    <row r="124" spans="2:17" ht="13.5" thickBot="1" x14ac:dyDescent="0.25">
      <c r="B124" s="441"/>
      <c r="C124" s="446" t="s">
        <v>658</v>
      </c>
      <c r="D124" s="446"/>
      <c r="E124" s="446"/>
      <c r="F124" s="447"/>
      <c r="G124" s="447"/>
      <c r="H124" s="433"/>
      <c r="I124" s="434"/>
      <c r="J124" s="434"/>
      <c r="K124" s="435"/>
      <c r="L124" s="435"/>
      <c r="M124" s="435"/>
      <c r="N124" s="436"/>
      <c r="O124" s="434"/>
      <c r="P124" s="437"/>
      <c r="Q124" s="437"/>
    </row>
    <row r="125" spans="2:17" x14ac:dyDescent="0.2">
      <c r="H125" s="421"/>
      <c r="I125" s="237"/>
      <c r="J125" s="237"/>
      <c r="K125" s="425"/>
      <c r="L125" s="425"/>
      <c r="M125" s="425"/>
      <c r="N125" s="423"/>
      <c r="O125" s="237"/>
    </row>
    <row r="126" spans="2:17" x14ac:dyDescent="0.2">
      <c r="H126" s="421"/>
      <c r="I126" s="237"/>
      <c r="J126" s="237"/>
      <c r="K126" s="425"/>
      <c r="L126" s="425"/>
      <c r="M126" s="425"/>
      <c r="N126" s="423"/>
      <c r="O126" s="237"/>
    </row>
    <row r="127" spans="2:17" x14ac:dyDescent="0.2">
      <c r="B127" s="384">
        <v>6</v>
      </c>
      <c r="C127" s="385" t="s">
        <v>659</v>
      </c>
      <c r="D127" s="386"/>
      <c r="E127" s="386"/>
      <c r="F127" s="387"/>
      <c r="G127" s="387"/>
      <c r="H127" s="421"/>
      <c r="I127" s="237"/>
      <c r="J127" s="237"/>
      <c r="K127" s="425"/>
      <c r="L127" s="425"/>
      <c r="M127" s="425"/>
      <c r="N127" s="423"/>
      <c r="O127" s="237"/>
    </row>
    <row r="128" spans="2:17" x14ac:dyDescent="0.2">
      <c r="H128" s="421"/>
      <c r="I128" s="237"/>
      <c r="J128" s="237"/>
      <c r="K128" s="425"/>
      <c r="L128" s="425"/>
      <c r="M128" s="425"/>
      <c r="N128" s="423"/>
      <c r="O128" s="237"/>
    </row>
    <row r="129" spans="2:15" x14ac:dyDescent="0.2">
      <c r="B129" s="448" t="s">
        <v>696</v>
      </c>
      <c r="C129" s="263" t="s">
        <v>660</v>
      </c>
      <c r="D129" s="382">
        <v>40</v>
      </c>
      <c r="E129" s="382" t="s">
        <v>547</v>
      </c>
      <c r="H129" s="421"/>
      <c r="I129" s="237"/>
      <c r="J129" s="237"/>
      <c r="K129" s="425"/>
      <c r="L129" s="425"/>
      <c r="M129" s="425"/>
      <c r="N129" s="423"/>
      <c r="O129" s="237"/>
    </row>
    <row r="130" spans="2:15" ht="25.5" x14ac:dyDescent="0.2">
      <c r="B130" s="449" t="s">
        <v>697</v>
      </c>
      <c r="C130" s="263" t="s">
        <v>661</v>
      </c>
      <c r="D130" s="382">
        <v>20</v>
      </c>
      <c r="E130" s="382" t="s">
        <v>547</v>
      </c>
      <c r="H130" s="421"/>
      <c r="I130" s="237"/>
      <c r="J130" s="237"/>
      <c r="K130" s="425"/>
      <c r="L130" s="425"/>
      <c r="M130" s="425"/>
      <c r="N130" s="423"/>
      <c r="O130" s="237"/>
    </row>
    <row r="131" spans="2:15" ht="25.5" x14ac:dyDescent="0.2">
      <c r="B131" s="424" t="s">
        <v>698</v>
      </c>
      <c r="C131" s="263" t="s">
        <v>662</v>
      </c>
      <c r="D131" s="382">
        <v>2</v>
      </c>
      <c r="E131" s="382" t="s">
        <v>532</v>
      </c>
      <c r="H131" s="421"/>
      <c r="I131" s="237"/>
      <c r="J131" s="237"/>
      <c r="K131" s="425"/>
      <c r="L131" s="425"/>
      <c r="M131" s="425"/>
      <c r="N131" s="423"/>
      <c r="O131" s="237"/>
    </row>
    <row r="132" spans="2:15" x14ac:dyDescent="0.2">
      <c r="B132" s="424" t="s">
        <v>699</v>
      </c>
      <c r="C132" s="237" t="s">
        <v>663</v>
      </c>
      <c r="D132" s="382">
        <v>6</v>
      </c>
      <c r="E132" s="382" t="s">
        <v>532</v>
      </c>
      <c r="H132" s="421"/>
      <c r="I132" s="237"/>
      <c r="J132" s="237"/>
      <c r="K132" s="425"/>
      <c r="L132" s="425"/>
      <c r="M132" s="425"/>
      <c r="N132" s="423"/>
      <c r="O132" s="237"/>
    </row>
    <row r="133" spans="2:15" x14ac:dyDescent="0.2">
      <c r="B133" s="424" t="s">
        <v>700</v>
      </c>
      <c r="C133" s="237" t="s">
        <v>664</v>
      </c>
      <c r="D133" s="382">
        <v>10</v>
      </c>
      <c r="E133" s="382" t="s">
        <v>532</v>
      </c>
      <c r="H133" s="421"/>
      <c r="I133" s="237"/>
      <c r="J133" s="237"/>
      <c r="K133" s="425"/>
      <c r="L133" s="425"/>
      <c r="M133" s="425"/>
      <c r="N133" s="423"/>
      <c r="O133" s="237"/>
    </row>
    <row r="134" spans="2:15" ht="25.5" x14ac:dyDescent="0.2">
      <c r="B134" s="424" t="s">
        <v>701</v>
      </c>
      <c r="C134" s="237" t="s">
        <v>665</v>
      </c>
      <c r="D134" s="382">
        <v>7</v>
      </c>
      <c r="E134" s="382" t="s">
        <v>532</v>
      </c>
      <c r="H134" s="421"/>
      <c r="I134" s="237"/>
      <c r="J134" s="237"/>
      <c r="K134" s="425"/>
      <c r="L134" s="425"/>
      <c r="M134" s="425"/>
      <c r="N134" s="423"/>
      <c r="O134" s="237"/>
    </row>
    <row r="135" spans="2:15" ht="25.5" x14ac:dyDescent="0.2">
      <c r="B135" s="424" t="s">
        <v>702</v>
      </c>
      <c r="C135" s="237" t="s">
        <v>666</v>
      </c>
      <c r="D135" s="382">
        <v>5</v>
      </c>
      <c r="E135" s="382" t="s">
        <v>532</v>
      </c>
      <c r="H135" s="421"/>
      <c r="I135" s="237"/>
      <c r="J135" s="237"/>
      <c r="K135" s="425"/>
      <c r="L135" s="425"/>
      <c r="M135" s="425"/>
      <c r="N135" s="423"/>
      <c r="O135" s="237"/>
    </row>
    <row r="136" spans="2:15" x14ac:dyDescent="0.2">
      <c r="C136" s="450"/>
      <c r="D136" s="451"/>
      <c r="E136" s="451"/>
      <c r="F136" s="452"/>
      <c r="G136" s="452"/>
      <c r="H136" s="421"/>
      <c r="I136" s="237"/>
      <c r="J136" s="237"/>
      <c r="K136" s="425"/>
      <c r="L136" s="425"/>
      <c r="M136" s="425"/>
      <c r="N136" s="423"/>
      <c r="O136" s="237"/>
    </row>
    <row r="137" spans="2:15" ht="13.5" thickBot="1" x14ac:dyDescent="0.25">
      <c r="C137" s="453" t="s">
        <v>667</v>
      </c>
      <c r="D137" s="454"/>
      <c r="E137" s="454"/>
      <c r="F137" s="416"/>
      <c r="G137" s="416"/>
      <c r="H137" s="421"/>
      <c r="I137" s="237"/>
      <c r="J137" s="237"/>
      <c r="K137" s="425"/>
      <c r="L137" s="425"/>
      <c r="M137" s="425"/>
      <c r="N137" s="423"/>
      <c r="O137" s="237"/>
    </row>
    <row r="138" spans="2:15" x14ac:dyDescent="0.2">
      <c r="H138" s="421"/>
      <c r="I138" s="237"/>
      <c r="J138" s="237"/>
      <c r="K138" s="425"/>
      <c r="L138" s="425"/>
      <c r="M138" s="425"/>
      <c r="N138" s="423"/>
      <c r="O138" s="237"/>
    </row>
    <row r="139" spans="2:15" x14ac:dyDescent="0.2">
      <c r="H139" s="421"/>
      <c r="I139" s="237"/>
      <c r="J139" s="237"/>
      <c r="K139" s="425"/>
      <c r="L139" s="425"/>
      <c r="M139" s="425"/>
      <c r="N139" s="423"/>
      <c r="O139" s="237"/>
    </row>
    <row r="140" spans="2:15" s="218" customFormat="1" x14ac:dyDescent="0.2">
      <c r="B140" s="384" t="s">
        <v>10</v>
      </c>
      <c r="C140" s="385" t="s">
        <v>694</v>
      </c>
      <c r="D140" s="386"/>
      <c r="E140" s="386"/>
      <c r="F140" s="387"/>
      <c r="G140" s="432"/>
      <c r="H140" s="435"/>
      <c r="I140" s="435"/>
      <c r="J140" s="436"/>
      <c r="K140" s="434"/>
      <c r="L140" s="437"/>
      <c r="M140" s="437"/>
    </row>
    <row r="141" spans="2:15" s="218" customFormat="1" x14ac:dyDescent="0.2">
      <c r="F141" s="239"/>
      <c r="G141" s="383"/>
      <c r="H141" s="435"/>
      <c r="I141" s="435"/>
      <c r="J141" s="436"/>
      <c r="K141" s="434"/>
      <c r="L141" s="437"/>
      <c r="M141" s="437"/>
    </row>
    <row r="142" spans="2:15" s="218" customFormat="1" ht="30" customHeight="1" x14ac:dyDescent="0.25">
      <c r="B142" s="254" t="s">
        <v>693</v>
      </c>
      <c r="C142" s="13" t="s">
        <v>721</v>
      </c>
      <c r="D142" s="22">
        <v>0.05</v>
      </c>
      <c r="E142" s="218" t="s">
        <v>89</v>
      </c>
      <c r="F142" s="239"/>
      <c r="G142" s="239"/>
      <c r="H142" s="266"/>
      <c r="I142" s="241"/>
      <c r="J142" s="241"/>
      <c r="K142" s="277"/>
      <c r="L142" s="277"/>
      <c r="M142" s="277"/>
      <c r="N142" s="268"/>
      <c r="O142" s="241"/>
    </row>
    <row r="143" spans="2:15" s="218" customFormat="1" x14ac:dyDescent="0.2">
      <c r="B143" s="449"/>
      <c r="C143" s="455"/>
      <c r="D143" s="451"/>
      <c r="E143" s="451"/>
      <c r="F143" s="452"/>
      <c r="G143" s="452"/>
    </row>
    <row r="144" spans="2:15" ht="13.5" thickBot="1" x14ac:dyDescent="0.25">
      <c r="C144" s="415" t="s">
        <v>695</v>
      </c>
      <c r="D144" s="454"/>
      <c r="E144" s="454"/>
      <c r="F144" s="416"/>
      <c r="G144" s="416"/>
      <c r="H144" s="421"/>
      <c r="I144" s="237"/>
      <c r="J144" s="237"/>
      <c r="K144" s="425"/>
      <c r="L144" s="425"/>
      <c r="M144" s="425"/>
      <c r="N144" s="423"/>
      <c r="O144" s="237"/>
    </row>
    <row r="145" spans="8:15" x14ac:dyDescent="0.2">
      <c r="H145" s="421"/>
      <c r="I145" s="237"/>
      <c r="J145" s="237"/>
      <c r="K145" s="425"/>
      <c r="L145" s="425"/>
      <c r="M145" s="425"/>
      <c r="N145" s="423"/>
      <c r="O145" s="237"/>
    </row>
    <row r="146" spans="8:15" x14ac:dyDescent="0.2">
      <c r="H146" s="456"/>
      <c r="I146" s="457"/>
      <c r="J146" s="457"/>
      <c r="K146" s="457"/>
      <c r="L146" s="457"/>
      <c r="M146" s="457"/>
      <c r="N146" s="423"/>
      <c r="O146" s="237"/>
    </row>
    <row r="147" spans="8:15" x14ac:dyDescent="0.2">
      <c r="H147" s="456"/>
      <c r="I147" s="457"/>
      <c r="J147" s="457"/>
      <c r="K147" s="457"/>
      <c r="L147" s="457"/>
      <c r="M147" s="457"/>
      <c r="N147" s="423"/>
      <c r="O147" s="237"/>
    </row>
    <row r="148" spans="8:15" x14ac:dyDescent="0.2">
      <c r="H148" s="456"/>
      <c r="I148" s="457"/>
      <c r="J148" s="457"/>
      <c r="K148" s="457"/>
      <c r="L148" s="457"/>
      <c r="M148" s="457"/>
      <c r="N148" s="423"/>
      <c r="O148" s="237"/>
    </row>
    <row r="149" spans="8:15" x14ac:dyDescent="0.2">
      <c r="H149" s="456"/>
      <c r="I149" s="457"/>
      <c r="J149" s="457"/>
      <c r="K149" s="457"/>
      <c r="L149" s="457"/>
      <c r="M149" s="457"/>
      <c r="N149" s="423"/>
      <c r="O149" s="237"/>
    </row>
    <row r="150" spans="8:15" x14ac:dyDescent="0.2">
      <c r="H150" s="456"/>
      <c r="I150" s="457"/>
      <c r="J150" s="457"/>
      <c r="K150" s="457"/>
      <c r="L150" s="457"/>
      <c r="M150" s="457"/>
      <c r="N150" s="423"/>
      <c r="O150" s="237"/>
    </row>
    <row r="151" spans="8:15" x14ac:dyDescent="0.2">
      <c r="H151" s="456"/>
      <c r="I151" s="457"/>
      <c r="J151" s="457"/>
      <c r="K151" s="457"/>
      <c r="L151" s="457"/>
      <c r="M151" s="457"/>
      <c r="N151" s="423"/>
      <c r="O151" s="237"/>
    </row>
    <row r="152" spans="8:15" x14ac:dyDescent="0.2">
      <c r="H152" s="456"/>
      <c r="I152" s="457"/>
      <c r="J152" s="457"/>
      <c r="K152" s="457"/>
      <c r="L152" s="457"/>
      <c r="M152" s="457"/>
      <c r="N152" s="423"/>
      <c r="O152" s="237"/>
    </row>
    <row r="153" spans="8:15" x14ac:dyDescent="0.2">
      <c r="H153" s="456"/>
      <c r="I153" s="457"/>
      <c r="J153" s="457"/>
      <c r="K153" s="457"/>
      <c r="L153" s="457"/>
      <c r="M153" s="457"/>
      <c r="N153" s="423"/>
      <c r="O153" s="237"/>
    </row>
    <row r="154" spans="8:15" x14ac:dyDescent="0.2">
      <c r="H154" s="456"/>
      <c r="I154" s="457"/>
      <c r="J154" s="457"/>
      <c r="K154" s="457"/>
      <c r="L154" s="457"/>
      <c r="M154" s="457"/>
      <c r="N154" s="423"/>
      <c r="O154" s="237"/>
    </row>
    <row r="155" spans="8:15" x14ac:dyDescent="0.2">
      <c r="H155" s="456"/>
      <c r="I155" s="457"/>
      <c r="J155" s="457"/>
      <c r="K155" s="457"/>
      <c r="L155" s="457"/>
      <c r="M155" s="457"/>
      <c r="N155" s="423"/>
      <c r="O155" s="237"/>
    </row>
    <row r="156" spans="8:15" x14ac:dyDescent="0.2">
      <c r="H156" s="456"/>
      <c r="I156" s="457"/>
      <c r="J156" s="457"/>
      <c r="K156" s="457"/>
      <c r="L156" s="457"/>
      <c r="M156" s="457"/>
      <c r="N156" s="423"/>
      <c r="O156" s="237"/>
    </row>
    <row r="157" spans="8:15" x14ac:dyDescent="0.2">
      <c r="H157" s="456"/>
      <c r="I157" s="457"/>
      <c r="J157" s="457"/>
      <c r="K157" s="457"/>
      <c r="L157" s="457"/>
      <c r="M157" s="457"/>
      <c r="N157" s="423"/>
      <c r="O157" s="237"/>
    </row>
    <row r="158" spans="8:15" x14ac:dyDescent="0.2">
      <c r="H158" s="456"/>
      <c r="I158" s="457"/>
      <c r="J158" s="457"/>
      <c r="K158" s="457"/>
      <c r="L158" s="457"/>
      <c r="M158" s="457"/>
      <c r="N158" s="423"/>
      <c r="O158" s="237"/>
    </row>
    <row r="159" spans="8:15" x14ac:dyDescent="0.2">
      <c r="H159" s="456"/>
      <c r="I159" s="457"/>
      <c r="J159" s="457"/>
      <c r="K159" s="457"/>
      <c r="L159" s="457"/>
      <c r="M159" s="457"/>
      <c r="N159" s="423"/>
      <c r="O159" s="237"/>
    </row>
    <row r="160" spans="8:15" x14ac:dyDescent="0.2">
      <c r="H160" s="456"/>
      <c r="I160" s="457"/>
      <c r="J160" s="457"/>
      <c r="K160" s="457"/>
      <c r="L160" s="457"/>
      <c r="M160" s="457"/>
      <c r="N160" s="423"/>
      <c r="O160" s="237"/>
    </row>
    <row r="161" spans="8:15" x14ac:dyDescent="0.2">
      <c r="H161" s="456"/>
      <c r="I161" s="457"/>
      <c r="J161" s="457"/>
      <c r="K161" s="457"/>
      <c r="L161" s="457"/>
      <c r="M161" s="457"/>
      <c r="N161" s="423"/>
      <c r="O161" s="237"/>
    </row>
    <row r="162" spans="8:15" x14ac:dyDescent="0.2">
      <c r="H162" s="456"/>
      <c r="I162" s="457"/>
      <c r="J162" s="457"/>
      <c r="K162" s="457"/>
      <c r="L162" s="457"/>
      <c r="M162" s="457"/>
      <c r="N162" s="423"/>
      <c r="O162" s="237"/>
    </row>
    <row r="163" spans="8:15" x14ac:dyDescent="0.2">
      <c r="H163" s="456"/>
      <c r="I163" s="457"/>
      <c r="J163" s="457"/>
      <c r="K163" s="457"/>
      <c r="L163" s="457"/>
      <c r="M163" s="457"/>
      <c r="N163" s="423"/>
      <c r="O163" s="237"/>
    </row>
    <row r="164" spans="8:15" x14ac:dyDescent="0.2">
      <c r="H164" s="456"/>
      <c r="I164" s="457"/>
      <c r="J164" s="457"/>
      <c r="K164" s="457"/>
      <c r="L164" s="457"/>
      <c r="M164" s="457"/>
      <c r="N164" s="423"/>
      <c r="O164" s="237"/>
    </row>
    <row r="165" spans="8:15" x14ac:dyDescent="0.2">
      <c r="H165" s="456"/>
      <c r="I165" s="457"/>
      <c r="J165" s="457"/>
      <c r="K165" s="457"/>
      <c r="L165" s="457"/>
      <c r="M165" s="457"/>
      <c r="N165" s="423"/>
      <c r="O165" s="237"/>
    </row>
    <row r="166" spans="8:15" x14ac:dyDescent="0.2">
      <c r="H166" s="456"/>
      <c r="I166" s="457"/>
      <c r="J166" s="457"/>
      <c r="K166" s="457"/>
      <c r="L166" s="457"/>
      <c r="M166" s="457"/>
      <c r="N166" s="423"/>
      <c r="O166" s="237"/>
    </row>
    <row r="167" spans="8:15" x14ac:dyDescent="0.2">
      <c r="H167" s="456"/>
      <c r="I167" s="457"/>
      <c r="J167" s="457"/>
      <c r="K167" s="457"/>
      <c r="L167" s="457"/>
      <c r="M167" s="457"/>
      <c r="N167" s="423"/>
      <c r="O167" s="237"/>
    </row>
    <row r="168" spans="8:15" x14ac:dyDescent="0.2">
      <c r="H168" s="456"/>
      <c r="I168" s="457"/>
      <c r="J168" s="457"/>
      <c r="K168" s="457"/>
      <c r="L168" s="457"/>
      <c r="M168" s="457"/>
      <c r="N168" s="423"/>
      <c r="O168" s="237"/>
    </row>
    <row r="169" spans="8:15" x14ac:dyDescent="0.2">
      <c r="H169" s="456"/>
      <c r="I169" s="457"/>
      <c r="J169" s="457"/>
      <c r="K169" s="457"/>
      <c r="L169" s="457"/>
      <c r="M169" s="457"/>
      <c r="N169" s="423"/>
      <c r="O169" s="237"/>
    </row>
    <row r="170" spans="8:15" x14ac:dyDescent="0.2">
      <c r="H170" s="456"/>
      <c r="I170" s="457"/>
      <c r="J170" s="457"/>
      <c r="K170" s="457"/>
      <c r="L170" s="457"/>
      <c r="M170" s="457"/>
      <c r="N170" s="423"/>
      <c r="O170" s="237"/>
    </row>
    <row r="171" spans="8:15" x14ac:dyDescent="0.2">
      <c r="H171" s="456"/>
      <c r="I171" s="457"/>
      <c r="J171" s="457"/>
      <c r="K171" s="457"/>
      <c r="L171" s="457"/>
      <c r="M171" s="457"/>
      <c r="N171" s="423"/>
      <c r="O171" s="237"/>
    </row>
    <row r="172" spans="8:15" x14ac:dyDescent="0.2">
      <c r="H172" s="456"/>
      <c r="I172" s="457"/>
      <c r="J172" s="457"/>
      <c r="K172" s="457"/>
      <c r="L172" s="457"/>
      <c r="M172" s="457"/>
      <c r="N172" s="423"/>
      <c r="O172" s="237"/>
    </row>
    <row r="173" spans="8:15" x14ac:dyDescent="0.2">
      <c r="H173" s="456"/>
      <c r="I173" s="457"/>
      <c r="J173" s="457"/>
      <c r="K173" s="457"/>
      <c r="L173" s="457"/>
      <c r="M173" s="457"/>
      <c r="N173" s="423"/>
      <c r="O173" s="237"/>
    </row>
    <row r="174" spans="8:15" x14ac:dyDescent="0.2">
      <c r="H174" s="456"/>
      <c r="I174" s="457"/>
      <c r="J174" s="457"/>
      <c r="K174" s="457"/>
      <c r="L174" s="457"/>
      <c r="M174" s="457"/>
      <c r="N174" s="423"/>
      <c r="O174" s="237"/>
    </row>
    <row r="175" spans="8:15" x14ac:dyDescent="0.2">
      <c r="H175" s="456"/>
      <c r="I175" s="457"/>
      <c r="J175" s="457"/>
      <c r="K175" s="457"/>
      <c r="L175" s="457"/>
      <c r="M175" s="457"/>
      <c r="N175" s="423"/>
      <c r="O175" s="237"/>
    </row>
    <row r="176" spans="8:15" x14ac:dyDescent="0.2">
      <c r="H176" s="456"/>
      <c r="I176" s="457"/>
      <c r="J176" s="457"/>
      <c r="K176" s="457"/>
      <c r="L176" s="457"/>
      <c r="M176" s="457"/>
      <c r="N176" s="423"/>
      <c r="O176" s="237"/>
    </row>
    <row r="177" spans="8:15" x14ac:dyDescent="0.2">
      <c r="H177" s="456"/>
      <c r="I177" s="457"/>
      <c r="J177" s="457"/>
      <c r="K177" s="457"/>
      <c r="L177" s="457"/>
      <c r="M177" s="457"/>
      <c r="N177" s="423"/>
      <c r="O177" s="237"/>
    </row>
    <row r="178" spans="8:15" x14ac:dyDescent="0.2">
      <c r="H178" s="456"/>
      <c r="I178" s="457"/>
      <c r="J178" s="457"/>
      <c r="K178" s="457"/>
      <c r="L178" s="457"/>
      <c r="M178" s="457"/>
      <c r="N178" s="423"/>
      <c r="O178" s="237"/>
    </row>
    <row r="179" spans="8:15" x14ac:dyDescent="0.2">
      <c r="H179" s="456"/>
      <c r="I179" s="457"/>
      <c r="J179" s="457"/>
      <c r="K179" s="457"/>
      <c r="L179" s="457"/>
      <c r="M179" s="457"/>
      <c r="N179" s="423"/>
      <c r="O179" s="237"/>
    </row>
    <row r="180" spans="8:15" x14ac:dyDescent="0.2">
      <c r="H180" s="456"/>
      <c r="I180" s="457"/>
      <c r="J180" s="457"/>
      <c r="K180" s="457"/>
      <c r="L180" s="457"/>
      <c r="M180" s="457"/>
      <c r="N180" s="423"/>
      <c r="O180" s="237"/>
    </row>
    <row r="181" spans="8:15" x14ac:dyDescent="0.2">
      <c r="H181" s="456"/>
      <c r="I181" s="457"/>
      <c r="J181" s="457"/>
      <c r="K181" s="457"/>
      <c r="L181" s="457"/>
      <c r="M181" s="457"/>
      <c r="N181" s="423"/>
      <c r="O181" s="237"/>
    </row>
    <row r="182" spans="8:15" x14ac:dyDescent="0.2">
      <c r="H182" s="456"/>
      <c r="I182" s="457"/>
      <c r="J182" s="457"/>
      <c r="K182" s="457"/>
      <c r="L182" s="457"/>
      <c r="M182" s="457"/>
      <c r="N182" s="423"/>
      <c r="O182" s="237"/>
    </row>
    <row r="183" spans="8:15" x14ac:dyDescent="0.2">
      <c r="H183" s="456"/>
      <c r="I183" s="457"/>
      <c r="J183" s="457"/>
      <c r="K183" s="457"/>
      <c r="L183" s="457"/>
      <c r="M183" s="457"/>
      <c r="N183" s="423"/>
      <c r="O183" s="237"/>
    </row>
    <row r="184" spans="8:15" x14ac:dyDescent="0.2">
      <c r="H184" s="456"/>
      <c r="I184" s="457"/>
      <c r="J184" s="457"/>
      <c r="K184" s="457"/>
      <c r="L184" s="457"/>
      <c r="M184" s="457"/>
      <c r="N184" s="423"/>
      <c r="O184" s="237"/>
    </row>
    <row r="185" spans="8:15" x14ac:dyDescent="0.2">
      <c r="H185" s="456"/>
      <c r="I185" s="457"/>
      <c r="J185" s="457"/>
      <c r="K185" s="457"/>
      <c r="L185" s="457"/>
      <c r="M185" s="457"/>
      <c r="N185" s="423"/>
      <c r="O185" s="237"/>
    </row>
    <row r="186" spans="8:15" x14ac:dyDescent="0.2">
      <c r="H186" s="456"/>
      <c r="I186" s="457"/>
      <c r="J186" s="457"/>
      <c r="K186" s="457"/>
      <c r="L186" s="457"/>
      <c r="M186" s="457"/>
      <c r="N186" s="423"/>
      <c r="O186" s="237"/>
    </row>
    <row r="187" spans="8:15" x14ac:dyDescent="0.2">
      <c r="H187" s="456"/>
      <c r="I187" s="457"/>
      <c r="J187" s="457"/>
      <c r="K187" s="457"/>
      <c r="L187" s="457"/>
      <c r="M187" s="457"/>
      <c r="N187" s="423"/>
      <c r="O187" s="237"/>
    </row>
    <row r="188" spans="8:15" x14ac:dyDescent="0.2">
      <c r="H188" s="456"/>
      <c r="I188" s="457"/>
      <c r="J188" s="457"/>
      <c r="K188" s="457"/>
      <c r="L188" s="457"/>
      <c r="M188" s="457"/>
      <c r="N188" s="423"/>
      <c r="O188" s="237"/>
    </row>
    <row r="189" spans="8:15" x14ac:dyDescent="0.2">
      <c r="H189" s="456"/>
      <c r="I189" s="457"/>
      <c r="J189" s="457"/>
      <c r="K189" s="457"/>
      <c r="L189" s="457"/>
      <c r="M189" s="457"/>
      <c r="N189" s="423"/>
      <c r="O189" s="237"/>
    </row>
    <row r="190" spans="8:15" x14ac:dyDescent="0.2">
      <c r="H190" s="456"/>
      <c r="I190" s="457"/>
      <c r="J190" s="457"/>
      <c r="K190" s="457"/>
      <c r="L190" s="457"/>
      <c r="M190" s="457"/>
      <c r="N190" s="423"/>
      <c r="O190" s="237"/>
    </row>
    <row r="191" spans="8:15" x14ac:dyDescent="0.2">
      <c r="H191" s="456"/>
      <c r="I191" s="457"/>
      <c r="J191" s="457"/>
      <c r="K191" s="457"/>
      <c r="L191" s="457"/>
      <c r="M191" s="457"/>
      <c r="N191" s="423"/>
      <c r="O191" s="237"/>
    </row>
    <row r="192" spans="8:15" x14ac:dyDescent="0.2">
      <c r="H192" s="456"/>
      <c r="I192" s="457"/>
      <c r="J192" s="457"/>
      <c r="K192" s="457"/>
      <c r="L192" s="457"/>
      <c r="M192" s="457"/>
      <c r="N192" s="423"/>
      <c r="O192" s="237"/>
    </row>
    <row r="193" spans="8:15" x14ac:dyDescent="0.2">
      <c r="H193" s="456"/>
      <c r="I193" s="457"/>
      <c r="J193" s="457"/>
      <c r="K193" s="457"/>
      <c r="L193" s="457"/>
      <c r="M193" s="457"/>
      <c r="N193" s="423"/>
      <c r="O193" s="237"/>
    </row>
    <row r="194" spans="8:15" x14ac:dyDescent="0.2">
      <c r="H194" s="456"/>
      <c r="I194" s="457"/>
      <c r="J194" s="457"/>
      <c r="K194" s="457"/>
      <c r="L194" s="457"/>
      <c r="M194" s="457"/>
      <c r="N194" s="423"/>
      <c r="O194" s="237"/>
    </row>
    <row r="195" spans="8:15" x14ac:dyDescent="0.2">
      <c r="H195" s="456"/>
      <c r="I195" s="457"/>
      <c r="J195" s="457"/>
      <c r="K195" s="457"/>
      <c r="L195" s="457"/>
      <c r="M195" s="457"/>
      <c r="N195" s="423"/>
      <c r="O195" s="237"/>
    </row>
    <row r="196" spans="8:15" x14ac:dyDescent="0.2">
      <c r="H196" s="456"/>
      <c r="I196" s="457"/>
      <c r="J196" s="457"/>
      <c r="K196" s="457"/>
      <c r="L196" s="457"/>
      <c r="M196" s="457"/>
      <c r="N196" s="423"/>
      <c r="O196" s="237"/>
    </row>
    <row r="197" spans="8:15" x14ac:dyDescent="0.2">
      <c r="H197" s="456"/>
      <c r="I197" s="457"/>
      <c r="J197" s="457"/>
      <c r="K197" s="457"/>
      <c r="L197" s="457"/>
      <c r="M197" s="457"/>
      <c r="N197" s="423"/>
      <c r="O197" s="237"/>
    </row>
    <row r="198" spans="8:15" x14ac:dyDescent="0.2">
      <c r="H198" s="456"/>
      <c r="I198" s="457"/>
      <c r="J198" s="457"/>
      <c r="K198" s="457"/>
      <c r="L198" s="457"/>
      <c r="M198" s="457"/>
      <c r="N198" s="423"/>
      <c r="O198" s="237"/>
    </row>
    <row r="199" spans="8:15" x14ac:dyDescent="0.2">
      <c r="H199" s="456"/>
      <c r="I199" s="457"/>
      <c r="J199" s="457"/>
      <c r="K199" s="457"/>
      <c r="L199" s="457"/>
      <c r="M199" s="457"/>
      <c r="N199" s="423"/>
      <c r="O199" s="237"/>
    </row>
    <row r="200" spans="8:15" x14ac:dyDescent="0.2">
      <c r="H200" s="456"/>
      <c r="I200" s="457"/>
      <c r="J200" s="457"/>
      <c r="K200" s="457"/>
      <c r="L200" s="457"/>
      <c r="M200" s="457"/>
      <c r="N200" s="423"/>
      <c r="O200" s="237"/>
    </row>
    <row r="201" spans="8:15" x14ac:dyDescent="0.2">
      <c r="H201" s="456"/>
      <c r="I201" s="457"/>
      <c r="J201" s="457"/>
      <c r="K201" s="457"/>
      <c r="L201" s="457"/>
      <c r="M201" s="457"/>
      <c r="N201" s="423"/>
      <c r="O201" s="237"/>
    </row>
    <row r="202" spans="8:15" x14ac:dyDescent="0.2">
      <c r="H202" s="456"/>
      <c r="I202" s="457"/>
      <c r="J202" s="457"/>
      <c r="K202" s="457"/>
      <c r="L202" s="457"/>
      <c r="M202" s="457"/>
      <c r="N202" s="423"/>
      <c r="O202" s="237"/>
    </row>
    <row r="203" spans="8:15" x14ac:dyDescent="0.2">
      <c r="H203" s="456"/>
      <c r="I203" s="457"/>
      <c r="J203" s="457"/>
      <c r="K203" s="457"/>
      <c r="L203" s="457"/>
      <c r="M203" s="457"/>
      <c r="N203" s="423"/>
      <c r="O203" s="237"/>
    </row>
    <row r="204" spans="8:15" x14ac:dyDescent="0.2">
      <c r="H204" s="456"/>
      <c r="I204" s="457"/>
      <c r="J204" s="457"/>
      <c r="K204" s="457"/>
      <c r="L204" s="457"/>
      <c r="M204" s="457"/>
      <c r="N204" s="423"/>
      <c r="O204" s="237"/>
    </row>
    <row r="205" spans="8:15" x14ac:dyDescent="0.2">
      <c r="H205" s="456"/>
      <c r="I205" s="457"/>
      <c r="J205" s="457"/>
      <c r="K205" s="457"/>
      <c r="L205" s="457"/>
      <c r="M205" s="457"/>
      <c r="N205" s="423"/>
      <c r="O205" s="237"/>
    </row>
    <row r="206" spans="8:15" x14ac:dyDescent="0.2">
      <c r="H206" s="456"/>
      <c r="I206" s="457"/>
      <c r="J206" s="457"/>
      <c r="K206" s="457"/>
      <c r="L206" s="457"/>
      <c r="M206" s="457"/>
      <c r="N206" s="423"/>
      <c r="O206" s="237"/>
    </row>
    <row r="207" spans="8:15" x14ac:dyDescent="0.2">
      <c r="H207" s="456"/>
      <c r="I207" s="457"/>
      <c r="J207" s="457"/>
      <c r="K207" s="457"/>
      <c r="L207" s="457"/>
      <c r="M207" s="457"/>
      <c r="N207" s="423"/>
      <c r="O207" s="237"/>
    </row>
    <row r="208" spans="8:15" x14ac:dyDescent="0.2">
      <c r="H208" s="456"/>
      <c r="I208" s="457"/>
      <c r="J208" s="457"/>
      <c r="K208" s="457"/>
      <c r="L208" s="457"/>
      <c r="M208" s="457"/>
      <c r="N208" s="423"/>
      <c r="O208" s="237"/>
    </row>
    <row r="209" spans="8:15" x14ac:dyDescent="0.2">
      <c r="H209" s="456"/>
      <c r="I209" s="457"/>
      <c r="J209" s="457"/>
      <c r="K209" s="457"/>
      <c r="L209" s="457"/>
      <c r="M209" s="457"/>
      <c r="N209" s="423"/>
      <c r="O209" s="237"/>
    </row>
    <row r="210" spans="8:15" x14ac:dyDescent="0.2">
      <c r="H210" s="456"/>
      <c r="I210" s="457"/>
      <c r="J210" s="457"/>
      <c r="K210" s="457"/>
      <c r="L210" s="457"/>
      <c r="M210" s="457"/>
      <c r="N210" s="423"/>
      <c r="O210" s="237"/>
    </row>
    <row r="211" spans="8:15" x14ac:dyDescent="0.2">
      <c r="H211" s="456"/>
      <c r="I211" s="457"/>
      <c r="J211" s="457"/>
      <c r="K211" s="457"/>
      <c r="L211" s="457"/>
      <c r="M211" s="457"/>
      <c r="N211" s="423"/>
      <c r="O211" s="237"/>
    </row>
    <row r="212" spans="8:15" x14ac:dyDescent="0.2">
      <c r="H212" s="456"/>
      <c r="I212" s="457"/>
      <c r="J212" s="457"/>
      <c r="K212" s="457"/>
      <c r="L212" s="457"/>
      <c r="M212" s="457"/>
      <c r="N212" s="423"/>
      <c r="O212" s="237"/>
    </row>
    <row r="213" spans="8:15" x14ac:dyDescent="0.2">
      <c r="H213" s="456"/>
      <c r="I213" s="457"/>
      <c r="J213" s="457"/>
      <c r="K213" s="457"/>
      <c r="L213" s="457"/>
      <c r="M213" s="457"/>
      <c r="N213" s="423"/>
      <c r="O213" s="237"/>
    </row>
    <row r="214" spans="8:15" x14ac:dyDescent="0.2">
      <c r="H214" s="456"/>
      <c r="I214" s="457"/>
      <c r="J214" s="457"/>
      <c r="K214" s="457"/>
      <c r="L214" s="457"/>
      <c r="M214" s="457"/>
      <c r="N214" s="423"/>
      <c r="O214" s="237"/>
    </row>
    <row r="215" spans="8:15" x14ac:dyDescent="0.2">
      <c r="H215" s="456"/>
      <c r="I215" s="457"/>
      <c r="J215" s="457"/>
      <c r="K215" s="457"/>
      <c r="L215" s="457"/>
      <c r="M215" s="457"/>
      <c r="N215" s="423"/>
      <c r="O215" s="237"/>
    </row>
    <row r="216" spans="8:15" x14ac:dyDescent="0.2">
      <c r="H216" s="456"/>
      <c r="I216" s="457"/>
      <c r="J216" s="457"/>
      <c r="K216" s="457"/>
      <c r="L216" s="457"/>
      <c r="M216" s="457"/>
      <c r="N216" s="423"/>
      <c r="O216" s="237"/>
    </row>
    <row r="217" spans="8:15" x14ac:dyDescent="0.2">
      <c r="H217" s="456"/>
      <c r="I217" s="457"/>
      <c r="J217" s="457"/>
      <c r="K217" s="457"/>
      <c r="L217" s="457"/>
      <c r="M217" s="457"/>
      <c r="N217" s="423"/>
      <c r="O217" s="237"/>
    </row>
    <row r="218" spans="8:15" x14ac:dyDescent="0.2">
      <c r="H218" s="456"/>
      <c r="I218" s="457"/>
      <c r="J218" s="457"/>
      <c r="K218" s="457"/>
      <c r="L218" s="457"/>
      <c r="M218" s="457"/>
      <c r="N218" s="423"/>
      <c r="O218" s="237"/>
    </row>
    <row r="219" spans="8:15" x14ac:dyDescent="0.2">
      <c r="H219" s="456"/>
      <c r="I219" s="457"/>
      <c r="J219" s="457"/>
      <c r="K219" s="457"/>
      <c r="L219" s="457"/>
      <c r="M219" s="457"/>
      <c r="N219" s="423"/>
      <c r="O219" s="237"/>
    </row>
    <row r="220" spans="8:15" x14ac:dyDescent="0.2">
      <c r="H220" s="456"/>
      <c r="I220" s="457"/>
      <c r="J220" s="457"/>
      <c r="K220" s="457"/>
      <c r="L220" s="457"/>
      <c r="M220" s="457"/>
      <c r="N220" s="423"/>
      <c r="O220" s="237"/>
    </row>
    <row r="221" spans="8:15" x14ac:dyDescent="0.2">
      <c r="H221" s="456"/>
      <c r="I221" s="457"/>
      <c r="J221" s="457"/>
      <c r="K221" s="457"/>
      <c r="L221" s="457"/>
      <c r="M221" s="457"/>
      <c r="N221" s="423"/>
      <c r="O221" s="237"/>
    </row>
    <row r="222" spans="8:15" x14ac:dyDescent="0.2">
      <c r="H222" s="456"/>
      <c r="I222" s="457"/>
      <c r="J222" s="457"/>
      <c r="K222" s="457"/>
      <c r="L222" s="457"/>
      <c r="M222" s="457"/>
      <c r="N222" s="423"/>
      <c r="O222" s="237"/>
    </row>
    <row r="223" spans="8:15" x14ac:dyDescent="0.2">
      <c r="H223" s="456"/>
      <c r="I223" s="457"/>
      <c r="J223" s="457"/>
      <c r="K223" s="457"/>
      <c r="L223" s="457"/>
      <c r="M223" s="457"/>
      <c r="N223" s="423"/>
      <c r="O223" s="237"/>
    </row>
    <row r="224" spans="8:15" x14ac:dyDescent="0.2">
      <c r="H224" s="456"/>
      <c r="I224" s="457"/>
      <c r="J224" s="457"/>
      <c r="K224" s="457"/>
      <c r="L224" s="457"/>
      <c r="M224" s="457"/>
      <c r="N224" s="423"/>
      <c r="O224" s="237"/>
    </row>
    <row r="225" spans="8:15" x14ac:dyDescent="0.2">
      <c r="H225" s="456"/>
      <c r="I225" s="457"/>
      <c r="J225" s="457"/>
      <c r="K225" s="457"/>
      <c r="L225" s="457"/>
      <c r="M225" s="457"/>
      <c r="N225" s="423"/>
      <c r="O225" s="237"/>
    </row>
    <row r="226" spans="8:15" x14ac:dyDescent="0.2">
      <c r="H226" s="456"/>
      <c r="I226" s="457"/>
      <c r="J226" s="457"/>
      <c r="K226" s="457"/>
      <c r="L226" s="457"/>
      <c r="M226" s="457"/>
      <c r="N226" s="423"/>
      <c r="O226" s="237"/>
    </row>
    <row r="227" spans="8:15" x14ac:dyDescent="0.2">
      <c r="H227" s="456"/>
      <c r="I227" s="457"/>
      <c r="J227" s="457"/>
      <c r="K227" s="457"/>
      <c r="L227" s="457"/>
      <c r="M227" s="457"/>
      <c r="N227" s="423"/>
      <c r="O227" s="237"/>
    </row>
    <row r="228" spans="8:15" x14ac:dyDescent="0.2">
      <c r="H228" s="456"/>
      <c r="I228" s="457"/>
      <c r="J228" s="457"/>
      <c r="K228" s="457"/>
      <c r="L228" s="457"/>
      <c r="M228" s="457"/>
      <c r="N228" s="423"/>
      <c r="O228" s="237"/>
    </row>
    <row r="229" spans="8:15" x14ac:dyDescent="0.2">
      <c r="H229" s="456"/>
      <c r="I229" s="457"/>
      <c r="J229" s="457"/>
      <c r="K229" s="457"/>
      <c r="L229" s="457"/>
      <c r="M229" s="457"/>
      <c r="N229" s="423"/>
      <c r="O229" s="237"/>
    </row>
    <row r="230" spans="8:15" x14ac:dyDescent="0.2">
      <c r="H230" s="456"/>
      <c r="I230" s="457"/>
      <c r="J230" s="457"/>
      <c r="K230" s="457"/>
      <c r="L230" s="457"/>
      <c r="M230" s="457"/>
      <c r="N230" s="423"/>
      <c r="O230" s="237"/>
    </row>
    <row r="231" spans="8:15" x14ac:dyDescent="0.2">
      <c r="H231" s="456"/>
      <c r="I231" s="457"/>
      <c r="J231" s="457"/>
      <c r="K231" s="457"/>
      <c r="L231" s="457"/>
      <c r="M231" s="457"/>
      <c r="N231" s="423"/>
      <c r="O231" s="237"/>
    </row>
    <row r="232" spans="8:15" x14ac:dyDescent="0.2">
      <c r="H232" s="456"/>
      <c r="I232" s="457"/>
      <c r="J232" s="457"/>
      <c r="K232" s="457"/>
      <c r="L232" s="457"/>
      <c r="M232" s="457"/>
      <c r="N232" s="423"/>
      <c r="O232" s="237"/>
    </row>
    <row r="233" spans="8:15" x14ac:dyDescent="0.2">
      <c r="H233" s="456"/>
      <c r="I233" s="457"/>
      <c r="J233" s="457"/>
      <c r="K233" s="457"/>
      <c r="L233" s="457"/>
      <c r="M233" s="457"/>
      <c r="N233" s="423"/>
      <c r="O233" s="237"/>
    </row>
    <row r="234" spans="8:15" x14ac:dyDescent="0.2">
      <c r="H234" s="456"/>
      <c r="I234" s="457"/>
      <c r="J234" s="457"/>
      <c r="K234" s="457"/>
      <c r="L234" s="457"/>
      <c r="M234" s="457"/>
      <c r="N234" s="423"/>
      <c r="O234" s="237"/>
    </row>
    <row r="235" spans="8:15" x14ac:dyDescent="0.2">
      <c r="H235" s="456"/>
      <c r="I235" s="457"/>
      <c r="J235" s="457"/>
      <c r="K235" s="457"/>
      <c r="L235" s="457"/>
      <c r="M235" s="457"/>
      <c r="N235" s="423"/>
      <c r="O235" s="237"/>
    </row>
    <row r="236" spans="8:15" x14ac:dyDescent="0.2">
      <c r="H236" s="456"/>
      <c r="I236" s="457"/>
      <c r="J236" s="457"/>
      <c r="K236" s="457"/>
      <c r="L236" s="457"/>
      <c r="M236" s="457"/>
      <c r="N236" s="423"/>
      <c r="O236" s="237"/>
    </row>
    <row r="237" spans="8:15" x14ac:dyDescent="0.2">
      <c r="H237" s="456"/>
      <c r="I237" s="457"/>
      <c r="J237" s="457"/>
      <c r="K237" s="457"/>
      <c r="L237" s="457"/>
      <c r="M237" s="457"/>
      <c r="N237" s="423"/>
      <c r="O237" s="237"/>
    </row>
    <row r="238" spans="8:15" x14ac:dyDescent="0.2">
      <c r="H238" s="456"/>
      <c r="I238" s="457"/>
      <c r="J238" s="457"/>
      <c r="K238" s="457"/>
      <c r="L238" s="457"/>
      <c r="M238" s="457"/>
      <c r="N238" s="423"/>
      <c r="O238" s="237"/>
    </row>
    <row r="239" spans="8:15" x14ac:dyDescent="0.2">
      <c r="H239" s="456"/>
      <c r="I239" s="457"/>
      <c r="J239" s="457"/>
      <c r="K239" s="457"/>
      <c r="L239" s="457"/>
      <c r="M239" s="457"/>
      <c r="N239" s="423"/>
      <c r="O239" s="237"/>
    </row>
    <row r="240" spans="8:15" x14ac:dyDescent="0.2">
      <c r="H240" s="456"/>
      <c r="I240" s="457"/>
      <c r="J240" s="457"/>
      <c r="K240" s="457"/>
      <c r="L240" s="457"/>
      <c r="M240" s="457"/>
      <c r="N240" s="423"/>
      <c r="O240" s="237"/>
    </row>
    <row r="241" spans="8:15" x14ac:dyDescent="0.2">
      <c r="H241" s="456"/>
      <c r="I241" s="457"/>
      <c r="J241" s="457"/>
      <c r="K241" s="457"/>
      <c r="L241" s="457"/>
      <c r="M241" s="457"/>
      <c r="N241" s="423"/>
      <c r="O241" s="237"/>
    </row>
    <row r="242" spans="8:15" x14ac:dyDescent="0.2">
      <c r="H242" s="456"/>
      <c r="I242" s="457"/>
      <c r="J242" s="457"/>
      <c r="K242" s="457"/>
      <c r="L242" s="457"/>
      <c r="M242" s="457"/>
      <c r="N242" s="423"/>
      <c r="O242" s="237"/>
    </row>
    <row r="243" spans="8:15" x14ac:dyDescent="0.2">
      <c r="H243" s="456"/>
      <c r="I243" s="457"/>
      <c r="J243" s="457"/>
      <c r="K243" s="457"/>
      <c r="L243" s="457"/>
      <c r="M243" s="457"/>
      <c r="N243" s="423"/>
      <c r="O243" s="237"/>
    </row>
    <row r="244" spans="8:15" x14ac:dyDescent="0.2">
      <c r="H244" s="456"/>
      <c r="I244" s="457"/>
      <c r="J244" s="457"/>
      <c r="K244" s="457"/>
      <c r="L244" s="457"/>
      <c r="M244" s="457"/>
      <c r="N244" s="423"/>
      <c r="O244" s="237"/>
    </row>
    <row r="245" spans="8:15" x14ac:dyDescent="0.2">
      <c r="H245" s="456"/>
      <c r="I245" s="457"/>
      <c r="J245" s="457"/>
      <c r="K245" s="457"/>
      <c r="L245" s="457"/>
      <c r="M245" s="457"/>
      <c r="N245" s="423"/>
      <c r="O245" s="237"/>
    </row>
    <row r="246" spans="8:15" x14ac:dyDescent="0.2">
      <c r="H246" s="456"/>
      <c r="I246" s="457"/>
      <c r="J246" s="457"/>
      <c r="K246" s="457"/>
      <c r="L246" s="457"/>
      <c r="M246" s="457"/>
      <c r="N246" s="423"/>
      <c r="O246" s="237"/>
    </row>
    <row r="247" spans="8:15" x14ac:dyDescent="0.2">
      <c r="H247" s="456"/>
      <c r="I247" s="457"/>
      <c r="J247" s="457"/>
      <c r="K247" s="457"/>
      <c r="L247" s="457"/>
      <c r="M247" s="457"/>
      <c r="N247" s="423"/>
      <c r="O247" s="237"/>
    </row>
    <row r="248" spans="8:15" x14ac:dyDescent="0.2">
      <c r="H248" s="456"/>
      <c r="I248" s="457"/>
      <c r="J248" s="457"/>
      <c r="K248" s="457"/>
      <c r="L248" s="457"/>
      <c r="M248" s="457"/>
      <c r="N248" s="423"/>
      <c r="O248" s="237"/>
    </row>
    <row r="249" spans="8:15" x14ac:dyDescent="0.2">
      <c r="H249" s="456"/>
      <c r="I249" s="457"/>
      <c r="J249" s="457"/>
      <c r="K249" s="457"/>
      <c r="L249" s="457"/>
      <c r="M249" s="457"/>
      <c r="N249" s="423"/>
      <c r="O249" s="237"/>
    </row>
    <row r="250" spans="8:15" x14ac:dyDescent="0.2">
      <c r="H250" s="456"/>
      <c r="I250" s="457"/>
      <c r="J250" s="457"/>
      <c r="K250" s="457"/>
      <c r="L250" s="457"/>
      <c r="M250" s="457"/>
      <c r="N250" s="423"/>
      <c r="O250" s="237"/>
    </row>
    <row r="251" spans="8:15" x14ac:dyDescent="0.2">
      <c r="H251" s="456"/>
      <c r="I251" s="457"/>
      <c r="J251" s="457"/>
      <c r="K251" s="457"/>
      <c r="L251" s="457"/>
      <c r="M251" s="457"/>
      <c r="N251" s="423"/>
      <c r="O251" s="237"/>
    </row>
    <row r="252" spans="8:15" x14ac:dyDescent="0.2">
      <c r="H252" s="456"/>
      <c r="I252" s="457"/>
      <c r="J252" s="457"/>
      <c r="K252" s="457"/>
      <c r="L252" s="457"/>
      <c r="M252" s="457"/>
      <c r="N252" s="423"/>
      <c r="O252" s="237"/>
    </row>
    <row r="253" spans="8:15" x14ac:dyDescent="0.2">
      <c r="H253" s="456"/>
      <c r="I253" s="457"/>
      <c r="J253" s="457"/>
      <c r="K253" s="457"/>
      <c r="L253" s="457"/>
      <c r="M253" s="457"/>
      <c r="N253" s="423"/>
      <c r="O253" s="237"/>
    </row>
    <row r="254" spans="8:15" x14ac:dyDescent="0.2">
      <c r="H254" s="456"/>
      <c r="I254" s="457"/>
      <c r="J254" s="457"/>
      <c r="K254" s="457"/>
      <c r="L254" s="457"/>
      <c r="M254" s="457"/>
      <c r="N254" s="423"/>
      <c r="O254" s="237"/>
    </row>
    <row r="255" spans="8:15" x14ac:dyDescent="0.2">
      <c r="H255" s="456"/>
      <c r="I255" s="457"/>
      <c r="J255" s="457"/>
      <c r="K255" s="457"/>
      <c r="L255" s="457"/>
      <c r="M255" s="457"/>
      <c r="N255" s="423"/>
      <c r="O255" s="237"/>
    </row>
    <row r="256" spans="8:15" x14ac:dyDescent="0.2">
      <c r="H256" s="456"/>
      <c r="I256" s="457"/>
      <c r="J256" s="457"/>
      <c r="K256" s="457"/>
      <c r="L256" s="457"/>
      <c r="M256" s="457"/>
      <c r="N256" s="423"/>
      <c r="O256" s="237"/>
    </row>
    <row r="257" spans="8:15" x14ac:dyDescent="0.2">
      <c r="H257" s="456"/>
      <c r="I257" s="457"/>
      <c r="J257" s="457"/>
      <c r="K257" s="457"/>
      <c r="L257" s="457"/>
      <c r="M257" s="457"/>
      <c r="N257" s="423"/>
      <c r="O257" s="237"/>
    </row>
    <row r="258" spans="8:15" x14ac:dyDescent="0.2">
      <c r="H258" s="456"/>
      <c r="I258" s="457"/>
      <c r="J258" s="457"/>
      <c r="K258" s="457"/>
      <c r="L258" s="457"/>
      <c r="M258" s="457"/>
      <c r="N258" s="423"/>
      <c r="O258" s="237"/>
    </row>
    <row r="259" spans="8:15" x14ac:dyDescent="0.2">
      <c r="H259" s="456"/>
      <c r="I259" s="457"/>
      <c r="J259" s="457"/>
      <c r="K259" s="457"/>
      <c r="L259" s="457"/>
      <c r="M259" s="457"/>
      <c r="N259" s="423"/>
      <c r="O259" s="237"/>
    </row>
    <row r="260" spans="8:15" x14ac:dyDescent="0.2">
      <c r="H260" s="456"/>
      <c r="I260" s="457"/>
      <c r="J260" s="457"/>
      <c r="K260" s="457"/>
      <c r="L260" s="457"/>
      <c r="M260" s="457"/>
      <c r="N260" s="423"/>
      <c r="O260" s="237"/>
    </row>
    <row r="261" spans="8:15" x14ac:dyDescent="0.2">
      <c r="H261" s="456"/>
      <c r="I261" s="457"/>
      <c r="J261" s="457"/>
      <c r="K261" s="457"/>
      <c r="L261" s="457"/>
      <c r="M261" s="457"/>
      <c r="N261" s="423"/>
      <c r="O261" s="237"/>
    </row>
    <row r="262" spans="8:15" x14ac:dyDescent="0.2">
      <c r="H262" s="456"/>
      <c r="I262" s="457"/>
      <c r="J262" s="457"/>
      <c r="K262" s="457"/>
      <c r="L262" s="457"/>
      <c r="M262" s="457"/>
      <c r="N262" s="423"/>
      <c r="O262" s="237"/>
    </row>
    <row r="263" spans="8:15" x14ac:dyDescent="0.2">
      <c r="H263" s="456"/>
      <c r="I263" s="457"/>
      <c r="J263" s="457"/>
      <c r="K263" s="457"/>
      <c r="L263" s="457"/>
      <c r="M263" s="457"/>
      <c r="N263" s="423"/>
      <c r="O263" s="237"/>
    </row>
    <row r="264" spans="8:15" x14ac:dyDescent="0.2">
      <c r="H264" s="456"/>
      <c r="I264" s="457"/>
      <c r="J264" s="457"/>
      <c r="K264" s="457"/>
      <c r="L264" s="457"/>
      <c r="M264" s="457"/>
      <c r="N264" s="423"/>
      <c r="O264" s="237"/>
    </row>
    <row r="265" spans="8:15" x14ac:dyDescent="0.2">
      <c r="H265" s="456"/>
      <c r="I265" s="457"/>
      <c r="J265" s="457"/>
      <c r="K265" s="457"/>
      <c r="L265" s="457"/>
      <c r="M265" s="457"/>
      <c r="N265" s="423"/>
      <c r="O265" s="237"/>
    </row>
    <row r="266" spans="8:15" x14ac:dyDescent="0.2">
      <c r="H266" s="456"/>
      <c r="I266" s="457"/>
      <c r="J266" s="457"/>
      <c r="K266" s="457"/>
      <c r="L266" s="457"/>
      <c r="M266" s="457"/>
      <c r="N266" s="423"/>
      <c r="O266" s="237"/>
    </row>
    <row r="267" spans="8:15" x14ac:dyDescent="0.2">
      <c r="H267" s="456"/>
      <c r="I267" s="457"/>
      <c r="J267" s="457"/>
      <c r="K267" s="457"/>
      <c r="L267" s="457"/>
      <c r="M267" s="457"/>
      <c r="N267" s="423"/>
      <c r="O267" s="237"/>
    </row>
    <row r="268" spans="8:15" x14ac:dyDescent="0.2">
      <c r="H268" s="456"/>
      <c r="I268" s="457"/>
      <c r="J268" s="457"/>
      <c r="K268" s="457"/>
      <c r="L268" s="457"/>
      <c r="M268" s="457"/>
      <c r="N268" s="423"/>
      <c r="O268" s="237"/>
    </row>
    <row r="269" spans="8:15" x14ac:dyDescent="0.2">
      <c r="H269" s="456"/>
      <c r="I269" s="457"/>
      <c r="J269" s="457"/>
      <c r="K269" s="457"/>
      <c r="L269" s="457"/>
      <c r="M269" s="457"/>
      <c r="N269" s="423"/>
      <c r="O269" s="237"/>
    </row>
    <row r="270" spans="8:15" x14ac:dyDescent="0.2">
      <c r="H270" s="456"/>
      <c r="I270" s="457"/>
      <c r="J270" s="457"/>
      <c r="K270" s="457"/>
      <c r="L270" s="457"/>
      <c r="M270" s="457"/>
      <c r="N270" s="423"/>
      <c r="O270" s="237"/>
    </row>
    <row r="271" spans="8:15" x14ac:dyDescent="0.2">
      <c r="H271" s="456"/>
      <c r="I271" s="457"/>
      <c r="J271" s="457"/>
      <c r="K271" s="457"/>
      <c r="L271" s="457"/>
      <c r="M271" s="457"/>
      <c r="N271" s="423"/>
      <c r="O271" s="237"/>
    </row>
    <row r="272" spans="8:15" x14ac:dyDescent="0.2">
      <c r="H272" s="456"/>
      <c r="I272" s="457"/>
      <c r="J272" s="457"/>
      <c r="K272" s="457"/>
      <c r="L272" s="457"/>
      <c r="M272" s="457"/>
      <c r="N272" s="423"/>
      <c r="O272" s="237"/>
    </row>
    <row r="273" spans="8:15" x14ac:dyDescent="0.2">
      <c r="H273" s="456"/>
      <c r="I273" s="457"/>
      <c r="J273" s="457"/>
      <c r="K273" s="457"/>
      <c r="L273" s="457"/>
      <c r="M273" s="457"/>
      <c r="N273" s="423"/>
      <c r="O273" s="237"/>
    </row>
    <row r="274" spans="8:15" x14ac:dyDescent="0.2">
      <c r="H274" s="456"/>
      <c r="I274" s="457"/>
      <c r="J274" s="457"/>
      <c r="K274" s="457"/>
      <c r="L274" s="457"/>
      <c r="M274" s="457"/>
      <c r="N274" s="423"/>
      <c r="O274" s="237"/>
    </row>
    <row r="275" spans="8:15" x14ac:dyDescent="0.2">
      <c r="H275" s="456"/>
      <c r="I275" s="457"/>
      <c r="J275" s="457"/>
      <c r="K275" s="457"/>
      <c r="L275" s="457"/>
      <c r="M275" s="457"/>
      <c r="N275" s="423"/>
      <c r="O275" s="237"/>
    </row>
    <row r="276" spans="8:15" x14ac:dyDescent="0.2">
      <c r="H276" s="456"/>
      <c r="I276" s="457"/>
      <c r="J276" s="457"/>
      <c r="K276" s="457"/>
      <c r="L276" s="457"/>
      <c r="M276" s="457"/>
      <c r="N276" s="423"/>
      <c r="O276" s="237"/>
    </row>
    <row r="277" spans="8:15" x14ac:dyDescent="0.2">
      <c r="H277" s="456"/>
      <c r="I277" s="457"/>
      <c r="J277" s="457"/>
      <c r="K277" s="457"/>
      <c r="L277" s="457"/>
      <c r="M277" s="457"/>
      <c r="N277" s="423"/>
      <c r="O277" s="237"/>
    </row>
    <row r="278" spans="8:15" x14ac:dyDescent="0.2">
      <c r="H278" s="456"/>
      <c r="I278" s="457"/>
      <c r="J278" s="457"/>
      <c r="K278" s="457"/>
      <c r="L278" s="457"/>
      <c r="M278" s="457"/>
      <c r="N278" s="423"/>
      <c r="O278" s="237"/>
    </row>
    <row r="279" spans="8:15" x14ac:dyDescent="0.2">
      <c r="H279" s="456"/>
      <c r="I279" s="457"/>
      <c r="J279" s="457"/>
      <c r="K279" s="457"/>
      <c r="L279" s="457"/>
      <c r="M279" s="457"/>
      <c r="N279" s="423"/>
      <c r="O279" s="237"/>
    </row>
    <row r="280" spans="8:15" x14ac:dyDescent="0.2">
      <c r="H280" s="456"/>
      <c r="I280" s="457"/>
      <c r="J280" s="457"/>
      <c r="K280" s="457"/>
      <c r="L280" s="457"/>
      <c r="M280" s="457"/>
      <c r="N280" s="423"/>
      <c r="O280" s="237"/>
    </row>
    <row r="281" spans="8:15" x14ac:dyDescent="0.2">
      <c r="H281" s="456"/>
      <c r="I281" s="457"/>
      <c r="J281" s="457"/>
      <c r="K281" s="457"/>
      <c r="L281" s="457"/>
      <c r="M281" s="457"/>
      <c r="N281" s="423"/>
      <c r="O281" s="237"/>
    </row>
    <row r="282" spans="8:15" x14ac:dyDescent="0.2">
      <c r="H282" s="456"/>
      <c r="I282" s="457"/>
      <c r="J282" s="457"/>
      <c r="K282" s="457"/>
      <c r="L282" s="457"/>
      <c r="M282" s="457"/>
      <c r="N282" s="423"/>
      <c r="O282" s="237"/>
    </row>
    <row r="283" spans="8:15" x14ac:dyDescent="0.2">
      <c r="H283" s="456"/>
      <c r="I283" s="457"/>
      <c r="J283" s="457"/>
      <c r="K283" s="457"/>
      <c r="L283" s="457"/>
      <c r="M283" s="457"/>
      <c r="N283" s="423"/>
      <c r="O283" s="237"/>
    </row>
    <row r="284" spans="8:15" x14ac:dyDescent="0.2">
      <c r="H284" s="456"/>
      <c r="I284" s="457"/>
      <c r="J284" s="457"/>
      <c r="K284" s="457"/>
      <c r="L284" s="457"/>
      <c r="M284" s="457"/>
      <c r="N284" s="423"/>
      <c r="O284" s="237"/>
    </row>
    <row r="285" spans="8:15" x14ac:dyDescent="0.2">
      <c r="H285" s="456"/>
      <c r="I285" s="457"/>
      <c r="J285" s="457"/>
      <c r="K285" s="457"/>
      <c r="L285" s="457"/>
      <c r="M285" s="457"/>
      <c r="N285" s="423"/>
      <c r="O285" s="237"/>
    </row>
    <row r="286" spans="8:15" x14ac:dyDescent="0.2">
      <c r="H286" s="456"/>
      <c r="I286" s="457"/>
      <c r="J286" s="457"/>
      <c r="K286" s="457"/>
      <c r="L286" s="457"/>
      <c r="M286" s="457"/>
      <c r="N286" s="423"/>
      <c r="O286" s="237"/>
    </row>
    <row r="287" spans="8:15" x14ac:dyDescent="0.2">
      <c r="H287" s="456"/>
      <c r="I287" s="457"/>
      <c r="J287" s="457"/>
      <c r="K287" s="457"/>
      <c r="L287" s="457"/>
      <c r="M287" s="457"/>
      <c r="N287" s="423"/>
      <c r="O287" s="237"/>
    </row>
    <row r="288" spans="8:15" x14ac:dyDescent="0.2">
      <c r="H288" s="456"/>
      <c r="I288" s="457"/>
      <c r="J288" s="457"/>
      <c r="K288" s="457"/>
      <c r="L288" s="457"/>
      <c r="M288" s="457"/>
      <c r="N288" s="423"/>
      <c r="O288" s="237"/>
    </row>
    <row r="289" spans="8:15" x14ac:dyDescent="0.2">
      <c r="H289" s="456"/>
      <c r="I289" s="457"/>
      <c r="J289" s="457"/>
      <c r="K289" s="457"/>
      <c r="L289" s="457"/>
      <c r="M289" s="457"/>
      <c r="N289" s="423"/>
      <c r="O289" s="237"/>
    </row>
    <row r="290" spans="8:15" x14ac:dyDescent="0.2">
      <c r="H290" s="456"/>
      <c r="I290" s="457"/>
      <c r="J290" s="457"/>
      <c r="K290" s="457"/>
      <c r="L290" s="457"/>
      <c r="M290" s="457"/>
      <c r="N290" s="423"/>
      <c r="O290" s="237"/>
    </row>
    <row r="291" spans="8:15" x14ac:dyDescent="0.2">
      <c r="H291" s="456"/>
      <c r="I291" s="457"/>
      <c r="J291" s="457"/>
      <c r="K291" s="457"/>
      <c r="L291" s="457"/>
      <c r="M291" s="457"/>
      <c r="N291" s="423"/>
      <c r="O291" s="237"/>
    </row>
    <row r="292" spans="8:15" x14ac:dyDescent="0.2">
      <c r="H292" s="456"/>
      <c r="I292" s="457"/>
      <c r="J292" s="457"/>
      <c r="K292" s="457"/>
      <c r="L292" s="457"/>
      <c r="M292" s="457"/>
      <c r="N292" s="423"/>
      <c r="O292" s="237"/>
    </row>
    <row r="293" spans="8:15" x14ac:dyDescent="0.2">
      <c r="H293" s="456"/>
      <c r="I293" s="457"/>
      <c r="J293" s="457"/>
      <c r="K293" s="457"/>
      <c r="L293" s="457"/>
      <c r="M293" s="457"/>
      <c r="N293" s="423"/>
      <c r="O293" s="237"/>
    </row>
    <row r="294" spans="8:15" x14ac:dyDescent="0.2">
      <c r="H294" s="456"/>
      <c r="I294" s="457"/>
      <c r="J294" s="457"/>
      <c r="K294" s="457"/>
      <c r="L294" s="457"/>
      <c r="M294" s="457"/>
      <c r="N294" s="423"/>
      <c r="O294" s="237"/>
    </row>
    <row r="295" spans="8:15" x14ac:dyDescent="0.2">
      <c r="H295" s="456"/>
      <c r="I295" s="457"/>
      <c r="J295" s="457"/>
      <c r="K295" s="457"/>
      <c r="L295" s="457"/>
      <c r="M295" s="457"/>
      <c r="N295" s="423"/>
      <c r="O295" s="237"/>
    </row>
    <row r="296" spans="8:15" x14ac:dyDescent="0.2">
      <c r="H296" s="456"/>
      <c r="I296" s="457"/>
      <c r="J296" s="457"/>
      <c r="K296" s="457"/>
      <c r="L296" s="457"/>
      <c r="M296" s="457"/>
      <c r="N296" s="423"/>
      <c r="O296" s="237"/>
    </row>
    <row r="297" spans="8:15" x14ac:dyDescent="0.2">
      <c r="H297" s="456"/>
      <c r="I297" s="457"/>
      <c r="J297" s="457"/>
      <c r="K297" s="457"/>
      <c r="L297" s="457"/>
      <c r="M297" s="457"/>
      <c r="N297" s="423"/>
      <c r="O297" s="237"/>
    </row>
    <row r="298" spans="8:15" x14ac:dyDescent="0.2">
      <c r="H298" s="456"/>
      <c r="I298" s="457"/>
      <c r="J298" s="457"/>
      <c r="K298" s="457"/>
      <c r="L298" s="457"/>
      <c r="M298" s="457"/>
      <c r="N298" s="423"/>
      <c r="O298" s="237"/>
    </row>
    <row r="299" spans="8:15" x14ac:dyDescent="0.2">
      <c r="H299" s="456"/>
      <c r="I299" s="457"/>
      <c r="J299" s="457"/>
      <c r="K299" s="457"/>
      <c r="L299" s="457"/>
      <c r="M299" s="457"/>
      <c r="N299" s="423"/>
      <c r="O299" s="237"/>
    </row>
    <row r="300" spans="8:15" x14ac:dyDescent="0.2">
      <c r="H300" s="456"/>
      <c r="I300" s="457"/>
      <c r="J300" s="457"/>
      <c r="K300" s="457"/>
      <c r="L300" s="457"/>
      <c r="M300" s="457"/>
      <c r="N300" s="423"/>
      <c r="O300" s="237"/>
    </row>
    <row r="301" spans="8:15" x14ac:dyDescent="0.2">
      <c r="H301" s="456"/>
      <c r="I301" s="457"/>
      <c r="J301" s="457"/>
      <c r="K301" s="457"/>
      <c r="L301" s="457"/>
      <c r="M301" s="457"/>
      <c r="N301" s="423"/>
      <c r="O301" s="237"/>
    </row>
    <row r="302" spans="8:15" x14ac:dyDescent="0.2">
      <c r="H302" s="456"/>
      <c r="I302" s="457"/>
      <c r="J302" s="457"/>
      <c r="K302" s="457"/>
      <c r="L302" s="457"/>
      <c r="M302" s="457"/>
      <c r="N302" s="423"/>
      <c r="O302" s="237"/>
    </row>
    <row r="303" spans="8:15" x14ac:dyDescent="0.2">
      <c r="H303" s="456"/>
      <c r="I303" s="457"/>
      <c r="J303" s="457"/>
      <c r="K303" s="457"/>
      <c r="L303" s="457"/>
      <c r="M303" s="457"/>
      <c r="N303" s="423"/>
      <c r="O303" s="237"/>
    </row>
    <row r="304" spans="8:15" x14ac:dyDescent="0.2">
      <c r="H304" s="456"/>
      <c r="I304" s="457"/>
      <c r="J304" s="457"/>
      <c r="K304" s="457"/>
      <c r="L304" s="457"/>
      <c r="M304" s="457"/>
      <c r="N304" s="423"/>
      <c r="O304" s="237"/>
    </row>
    <row r="305" spans="8:15" x14ac:dyDescent="0.2">
      <c r="H305" s="456"/>
      <c r="I305" s="457"/>
      <c r="J305" s="457"/>
      <c r="K305" s="457"/>
      <c r="L305" s="457"/>
      <c r="M305" s="457"/>
      <c r="N305" s="423"/>
      <c r="O305" s="237"/>
    </row>
    <row r="306" spans="8:15" x14ac:dyDescent="0.2">
      <c r="H306" s="456"/>
      <c r="I306" s="457"/>
      <c r="J306" s="457"/>
      <c r="K306" s="457"/>
      <c r="L306" s="457"/>
      <c r="M306" s="457"/>
      <c r="N306" s="423"/>
      <c r="O306" s="237"/>
    </row>
    <row r="307" spans="8:15" x14ac:dyDescent="0.2">
      <c r="H307" s="456"/>
      <c r="I307" s="457"/>
      <c r="J307" s="457"/>
      <c r="K307" s="457"/>
      <c r="L307" s="457"/>
      <c r="M307" s="457"/>
      <c r="N307" s="423"/>
      <c r="O307" s="237"/>
    </row>
    <row r="308" spans="8:15" x14ac:dyDescent="0.2">
      <c r="H308" s="456"/>
      <c r="I308" s="457"/>
      <c r="J308" s="457"/>
      <c r="K308" s="457"/>
      <c r="L308" s="457"/>
      <c r="M308" s="457"/>
      <c r="N308" s="423"/>
      <c r="O308" s="237"/>
    </row>
    <row r="309" spans="8:15" x14ac:dyDescent="0.2">
      <c r="H309" s="456"/>
      <c r="I309" s="457"/>
      <c r="J309" s="457"/>
      <c r="K309" s="457"/>
      <c r="L309" s="457"/>
      <c r="M309" s="457"/>
      <c r="N309" s="423"/>
      <c r="O309" s="237"/>
    </row>
    <row r="310" spans="8:15" x14ac:dyDescent="0.2">
      <c r="H310" s="456"/>
      <c r="I310" s="457"/>
      <c r="J310" s="457"/>
      <c r="K310" s="457"/>
      <c r="L310" s="457"/>
      <c r="M310" s="457"/>
      <c r="N310" s="423"/>
      <c r="O310" s="237"/>
    </row>
    <row r="311" spans="8:15" x14ac:dyDescent="0.2">
      <c r="H311" s="456"/>
      <c r="I311" s="457"/>
      <c r="J311" s="457"/>
      <c r="K311" s="457"/>
      <c r="L311" s="457"/>
      <c r="M311" s="457"/>
      <c r="N311" s="423"/>
      <c r="O311" s="237"/>
    </row>
    <row r="312" spans="8:15" x14ac:dyDescent="0.2">
      <c r="H312" s="456"/>
      <c r="I312" s="457"/>
      <c r="J312" s="457"/>
      <c r="K312" s="457"/>
      <c r="L312" s="457"/>
      <c r="M312" s="457"/>
      <c r="N312" s="423"/>
      <c r="O312" s="237"/>
    </row>
    <row r="313" spans="8:15" x14ac:dyDescent="0.2">
      <c r="H313" s="456"/>
      <c r="I313" s="457"/>
      <c r="J313" s="457"/>
      <c r="K313" s="457"/>
      <c r="L313" s="457"/>
      <c r="M313" s="457"/>
      <c r="N313" s="423"/>
      <c r="O313" s="237"/>
    </row>
    <row r="314" spans="8:15" x14ac:dyDescent="0.2">
      <c r="H314" s="456"/>
      <c r="I314" s="457"/>
      <c r="J314" s="457"/>
      <c r="K314" s="457"/>
      <c r="L314" s="457"/>
      <c r="M314" s="457"/>
      <c r="N314" s="423"/>
      <c r="O314" s="237"/>
    </row>
    <row r="315" spans="8:15" x14ac:dyDescent="0.2">
      <c r="H315" s="456"/>
      <c r="I315" s="457"/>
      <c r="J315" s="457"/>
      <c r="K315" s="457"/>
      <c r="L315" s="457"/>
      <c r="M315" s="457"/>
      <c r="N315" s="423"/>
      <c r="O315" s="237"/>
    </row>
    <row r="316" spans="8:15" x14ac:dyDescent="0.2">
      <c r="H316" s="456"/>
      <c r="I316" s="457"/>
      <c r="J316" s="457"/>
      <c r="K316" s="457"/>
      <c r="L316" s="457"/>
      <c r="M316" s="457"/>
      <c r="N316" s="423"/>
      <c r="O316" s="237"/>
    </row>
    <row r="317" spans="8:15" x14ac:dyDescent="0.2">
      <c r="H317" s="456"/>
      <c r="I317" s="457"/>
      <c r="J317" s="457"/>
      <c r="K317" s="457"/>
      <c r="L317" s="457"/>
      <c r="M317" s="457"/>
      <c r="N317" s="423"/>
      <c r="O317" s="237"/>
    </row>
    <row r="318" spans="8:15" x14ac:dyDescent="0.2">
      <c r="H318" s="456"/>
      <c r="I318" s="457"/>
      <c r="J318" s="457"/>
      <c r="K318" s="457"/>
      <c r="L318" s="457"/>
      <c r="M318" s="457"/>
      <c r="N318" s="423"/>
      <c r="O318" s="237"/>
    </row>
    <row r="319" spans="8:15" x14ac:dyDescent="0.2">
      <c r="H319" s="456"/>
      <c r="I319" s="457"/>
      <c r="J319" s="457"/>
      <c r="K319" s="457"/>
      <c r="L319" s="457"/>
      <c r="M319" s="457"/>
      <c r="N319" s="423"/>
      <c r="O319" s="237"/>
    </row>
    <row r="320" spans="8:15" x14ac:dyDescent="0.2">
      <c r="H320" s="456"/>
      <c r="I320" s="457"/>
      <c r="J320" s="457"/>
      <c r="K320" s="457"/>
      <c r="L320" s="457"/>
      <c r="M320" s="457"/>
      <c r="N320" s="423"/>
      <c r="O320" s="237"/>
    </row>
    <row r="321" spans="8:15" x14ac:dyDescent="0.2">
      <c r="H321" s="456"/>
      <c r="I321" s="457"/>
      <c r="J321" s="457"/>
      <c r="K321" s="457"/>
      <c r="L321" s="457"/>
      <c r="M321" s="457"/>
      <c r="N321" s="423"/>
      <c r="O321" s="237"/>
    </row>
    <row r="322" spans="8:15" x14ac:dyDescent="0.2">
      <c r="H322" s="456"/>
      <c r="I322" s="457"/>
      <c r="J322" s="457"/>
      <c r="K322" s="457"/>
      <c r="L322" s="457"/>
      <c r="M322" s="457"/>
      <c r="N322" s="423"/>
      <c r="O322" s="237"/>
    </row>
    <row r="323" spans="8:15" x14ac:dyDescent="0.2">
      <c r="H323" s="456"/>
      <c r="I323" s="457"/>
      <c r="J323" s="457"/>
      <c r="K323" s="457"/>
      <c r="L323" s="457"/>
      <c r="M323" s="457"/>
      <c r="N323" s="423"/>
      <c r="O323" s="237"/>
    </row>
    <row r="324" spans="8:15" x14ac:dyDescent="0.2">
      <c r="H324" s="456"/>
      <c r="I324" s="457"/>
      <c r="J324" s="457"/>
      <c r="K324" s="457"/>
      <c r="L324" s="457"/>
      <c r="M324" s="457"/>
      <c r="N324" s="423"/>
      <c r="O324" s="237"/>
    </row>
    <row r="325" spans="8:15" x14ac:dyDescent="0.2">
      <c r="H325" s="456"/>
      <c r="I325" s="457"/>
      <c r="J325" s="457"/>
      <c r="K325" s="457"/>
      <c r="L325" s="457"/>
      <c r="M325" s="457"/>
      <c r="N325" s="423"/>
      <c r="O325" s="237"/>
    </row>
    <row r="326" spans="8:15" x14ac:dyDescent="0.2">
      <c r="H326" s="456"/>
      <c r="I326" s="457"/>
      <c r="J326" s="457"/>
      <c r="K326" s="457"/>
      <c r="L326" s="457"/>
      <c r="M326" s="457"/>
      <c r="N326" s="423"/>
      <c r="O326" s="237"/>
    </row>
    <row r="327" spans="8:15" x14ac:dyDescent="0.2">
      <c r="H327" s="456"/>
      <c r="I327" s="457"/>
      <c r="J327" s="457"/>
      <c r="K327" s="457"/>
      <c r="L327" s="457"/>
      <c r="M327" s="457"/>
      <c r="N327" s="423"/>
      <c r="O327" s="237"/>
    </row>
    <row r="328" spans="8:15" x14ac:dyDescent="0.2">
      <c r="H328" s="456"/>
      <c r="I328" s="457"/>
      <c r="J328" s="457"/>
      <c r="K328" s="457"/>
      <c r="L328" s="457"/>
      <c r="M328" s="457"/>
      <c r="N328" s="423"/>
      <c r="O328" s="237"/>
    </row>
    <row r="329" spans="8:15" x14ac:dyDescent="0.2">
      <c r="H329" s="456"/>
      <c r="I329" s="457"/>
      <c r="J329" s="457"/>
      <c r="K329" s="457"/>
      <c r="L329" s="457"/>
      <c r="M329" s="457"/>
      <c r="N329" s="423"/>
      <c r="O329" s="237"/>
    </row>
    <row r="330" spans="8:15" x14ac:dyDescent="0.2">
      <c r="H330" s="456"/>
      <c r="I330" s="457"/>
      <c r="J330" s="457"/>
      <c r="K330" s="457"/>
      <c r="L330" s="457"/>
      <c r="M330" s="457"/>
      <c r="N330" s="423"/>
      <c r="O330" s="237"/>
    </row>
    <row r="331" spans="8:15" x14ac:dyDescent="0.2">
      <c r="H331" s="456"/>
      <c r="I331" s="457"/>
      <c r="J331" s="457"/>
      <c r="K331" s="457"/>
      <c r="L331" s="457"/>
      <c r="M331" s="457"/>
      <c r="N331" s="423"/>
      <c r="O331" s="237"/>
    </row>
    <row r="332" spans="8:15" x14ac:dyDescent="0.2">
      <c r="H332" s="456"/>
      <c r="I332" s="457"/>
      <c r="J332" s="457"/>
      <c r="K332" s="457"/>
      <c r="L332" s="457"/>
      <c r="M332" s="457"/>
      <c r="N332" s="423"/>
      <c r="O332" s="237"/>
    </row>
    <row r="333" spans="8:15" x14ac:dyDescent="0.2">
      <c r="H333" s="456"/>
      <c r="I333" s="457"/>
      <c r="J333" s="457"/>
      <c r="K333" s="457"/>
      <c r="L333" s="457"/>
      <c r="M333" s="457"/>
      <c r="N333" s="423"/>
      <c r="O333" s="237"/>
    </row>
    <row r="334" spans="8:15" x14ac:dyDescent="0.2">
      <c r="H334" s="456"/>
      <c r="I334" s="457"/>
      <c r="J334" s="457"/>
      <c r="K334" s="457"/>
      <c r="L334" s="457"/>
      <c r="M334" s="457"/>
      <c r="N334" s="423"/>
      <c r="O334" s="237"/>
    </row>
    <row r="335" spans="8:15" x14ac:dyDescent="0.2">
      <c r="H335" s="456"/>
      <c r="I335" s="457"/>
      <c r="J335" s="457"/>
      <c r="K335" s="457"/>
      <c r="L335" s="457"/>
      <c r="M335" s="457"/>
      <c r="N335" s="423"/>
      <c r="O335" s="237"/>
    </row>
    <row r="336" spans="8:15" x14ac:dyDescent="0.2">
      <c r="H336" s="456"/>
      <c r="I336" s="457"/>
      <c r="J336" s="457"/>
      <c r="K336" s="457"/>
      <c r="L336" s="457"/>
      <c r="M336" s="457"/>
      <c r="N336" s="423"/>
      <c r="O336" s="237"/>
    </row>
    <row r="337" spans="8:15" x14ac:dyDescent="0.2">
      <c r="H337" s="456"/>
      <c r="I337" s="457"/>
      <c r="J337" s="457"/>
      <c r="K337" s="457"/>
      <c r="L337" s="457"/>
      <c r="M337" s="457"/>
      <c r="N337" s="423"/>
      <c r="O337" s="237"/>
    </row>
    <row r="338" spans="8:15" x14ac:dyDescent="0.2">
      <c r="H338" s="456"/>
      <c r="I338" s="457"/>
      <c r="J338" s="457"/>
      <c r="K338" s="457"/>
      <c r="L338" s="457"/>
      <c r="M338" s="457"/>
      <c r="N338" s="423"/>
      <c r="O338" s="237"/>
    </row>
    <row r="339" spans="8:15" x14ac:dyDescent="0.2">
      <c r="H339" s="456"/>
      <c r="I339" s="457"/>
      <c r="J339" s="457"/>
      <c r="K339" s="457"/>
      <c r="L339" s="457"/>
      <c r="M339" s="457"/>
      <c r="N339" s="423"/>
      <c r="O339" s="237"/>
    </row>
    <row r="340" spans="8:15" x14ac:dyDescent="0.2">
      <c r="H340" s="456"/>
      <c r="I340" s="457"/>
      <c r="J340" s="457"/>
      <c r="K340" s="457"/>
      <c r="L340" s="457"/>
      <c r="M340" s="457"/>
      <c r="N340" s="423"/>
      <c r="O340" s="237"/>
    </row>
    <row r="341" spans="8:15" x14ac:dyDescent="0.2">
      <c r="H341" s="456"/>
      <c r="I341" s="457"/>
      <c r="J341" s="457"/>
      <c r="K341" s="457"/>
      <c r="L341" s="457"/>
      <c r="M341" s="457"/>
      <c r="N341" s="423"/>
      <c r="O341" s="237"/>
    </row>
    <row r="342" spans="8:15" x14ac:dyDescent="0.2">
      <c r="H342" s="456"/>
      <c r="I342" s="457"/>
      <c r="J342" s="457"/>
      <c r="K342" s="457"/>
      <c r="L342" s="457"/>
      <c r="M342" s="457"/>
      <c r="N342" s="423"/>
      <c r="O342" s="237"/>
    </row>
    <row r="343" spans="8:15" x14ac:dyDescent="0.2">
      <c r="H343" s="456"/>
      <c r="I343" s="457"/>
      <c r="J343" s="457"/>
      <c r="K343" s="457"/>
      <c r="L343" s="457"/>
      <c r="M343" s="457"/>
      <c r="N343" s="423"/>
      <c r="O343" s="237"/>
    </row>
    <row r="344" spans="8:15" x14ac:dyDescent="0.2">
      <c r="H344" s="456"/>
      <c r="I344" s="457"/>
      <c r="J344" s="457"/>
      <c r="K344" s="457"/>
      <c r="L344" s="457"/>
      <c r="M344" s="457"/>
      <c r="N344" s="423"/>
      <c r="O344" s="237"/>
    </row>
    <row r="345" spans="8:15" x14ac:dyDescent="0.2">
      <c r="H345" s="456"/>
      <c r="I345" s="457"/>
      <c r="J345" s="457"/>
      <c r="K345" s="457"/>
      <c r="L345" s="457"/>
      <c r="M345" s="457"/>
      <c r="N345" s="423"/>
      <c r="O345" s="237"/>
    </row>
    <row r="346" spans="8:15" x14ac:dyDescent="0.2">
      <c r="H346" s="456"/>
      <c r="I346" s="457"/>
      <c r="J346" s="457"/>
      <c r="K346" s="457"/>
      <c r="L346" s="457"/>
      <c r="M346" s="457"/>
      <c r="N346" s="423"/>
      <c r="O346" s="237"/>
    </row>
    <row r="347" spans="8:15" x14ac:dyDescent="0.2">
      <c r="H347" s="456"/>
      <c r="I347" s="457"/>
      <c r="J347" s="457"/>
      <c r="K347" s="457"/>
      <c r="L347" s="457"/>
      <c r="M347" s="457"/>
      <c r="N347" s="423"/>
      <c r="O347" s="237"/>
    </row>
    <row r="348" spans="8:15" x14ac:dyDescent="0.2">
      <c r="H348" s="456"/>
      <c r="I348" s="457"/>
      <c r="J348" s="457"/>
      <c r="K348" s="457"/>
      <c r="L348" s="457"/>
      <c r="M348" s="457"/>
      <c r="N348" s="423"/>
      <c r="O348" s="237"/>
    </row>
    <row r="349" spans="8:15" x14ac:dyDescent="0.2">
      <c r="H349" s="456"/>
      <c r="I349" s="457"/>
      <c r="J349" s="457"/>
      <c r="K349" s="457"/>
      <c r="L349" s="457"/>
      <c r="M349" s="457"/>
      <c r="N349" s="423"/>
      <c r="O349" s="237"/>
    </row>
    <row r="350" spans="8:15" x14ac:dyDescent="0.2">
      <c r="H350" s="456"/>
      <c r="I350" s="457"/>
      <c r="J350" s="457"/>
      <c r="K350" s="457"/>
      <c r="L350" s="457"/>
      <c r="M350" s="457"/>
      <c r="N350" s="423"/>
      <c r="O350" s="237"/>
    </row>
    <row r="351" spans="8:15" x14ac:dyDescent="0.2">
      <c r="H351" s="456"/>
      <c r="I351" s="457"/>
      <c r="J351" s="457"/>
      <c r="K351" s="457"/>
      <c r="L351" s="457"/>
      <c r="M351" s="457"/>
      <c r="N351" s="423"/>
      <c r="O351" s="237"/>
    </row>
    <row r="352" spans="8:15" x14ac:dyDescent="0.2">
      <c r="H352" s="456"/>
      <c r="I352" s="457"/>
      <c r="J352" s="457"/>
      <c r="K352" s="457"/>
      <c r="L352" s="457"/>
      <c r="M352" s="457"/>
      <c r="N352" s="423"/>
      <c r="O352" s="237"/>
    </row>
    <row r="353" spans="8:15" x14ac:dyDescent="0.2">
      <c r="H353" s="456"/>
      <c r="I353" s="457"/>
      <c r="J353" s="457"/>
      <c r="K353" s="457"/>
      <c r="L353" s="457"/>
      <c r="M353" s="457"/>
      <c r="N353" s="423"/>
      <c r="O353" s="237"/>
    </row>
    <row r="354" spans="8:15" x14ac:dyDescent="0.2">
      <c r="H354" s="456"/>
      <c r="I354" s="457"/>
      <c r="J354" s="457"/>
      <c r="K354" s="457"/>
      <c r="L354" s="457"/>
      <c r="M354" s="457"/>
      <c r="N354" s="423"/>
      <c r="O354" s="237"/>
    </row>
    <row r="355" spans="8:15" x14ac:dyDescent="0.2">
      <c r="H355" s="456"/>
      <c r="I355" s="457"/>
      <c r="J355" s="457"/>
      <c r="K355" s="457"/>
      <c r="L355" s="457"/>
      <c r="M355" s="457"/>
      <c r="N355" s="423"/>
      <c r="O355" s="237"/>
    </row>
    <row r="356" spans="8:15" x14ac:dyDescent="0.2">
      <c r="H356" s="456"/>
      <c r="I356" s="457"/>
      <c r="J356" s="457"/>
      <c r="K356" s="457"/>
      <c r="L356" s="457"/>
      <c r="M356" s="457"/>
      <c r="N356" s="423"/>
      <c r="O356" s="237"/>
    </row>
    <row r="357" spans="8:15" x14ac:dyDescent="0.2">
      <c r="H357" s="456"/>
      <c r="I357" s="457"/>
      <c r="J357" s="457"/>
      <c r="K357" s="457"/>
      <c r="L357" s="457"/>
      <c r="M357" s="457"/>
      <c r="N357" s="423"/>
      <c r="O357" s="237"/>
    </row>
    <row r="358" spans="8:15" x14ac:dyDescent="0.2">
      <c r="H358" s="456"/>
      <c r="I358" s="457"/>
      <c r="J358" s="457"/>
      <c r="K358" s="457"/>
      <c r="L358" s="457"/>
      <c r="M358" s="457"/>
      <c r="N358" s="423"/>
      <c r="O358" s="237"/>
    </row>
    <row r="359" spans="8:15" x14ac:dyDescent="0.2">
      <c r="H359" s="456"/>
      <c r="I359" s="457"/>
      <c r="J359" s="457"/>
      <c r="K359" s="457"/>
      <c r="L359" s="457"/>
      <c r="M359" s="457"/>
      <c r="N359" s="423"/>
      <c r="O359" s="237"/>
    </row>
    <row r="360" spans="8:15" x14ac:dyDescent="0.2">
      <c r="H360" s="456"/>
      <c r="I360" s="457"/>
      <c r="J360" s="457"/>
      <c r="K360" s="457"/>
      <c r="L360" s="457"/>
      <c r="M360" s="457"/>
      <c r="N360" s="423"/>
      <c r="O360" s="237"/>
    </row>
    <row r="361" spans="8:15" x14ac:dyDescent="0.2">
      <c r="H361" s="456"/>
      <c r="I361" s="457"/>
      <c r="J361" s="457"/>
      <c r="K361" s="457"/>
      <c r="L361" s="457"/>
      <c r="M361" s="457"/>
      <c r="N361" s="423"/>
      <c r="O361" s="237"/>
    </row>
    <row r="362" spans="8:15" x14ac:dyDescent="0.2">
      <c r="H362" s="456"/>
      <c r="I362" s="457"/>
      <c r="J362" s="457"/>
      <c r="K362" s="457"/>
      <c r="L362" s="457"/>
      <c r="M362" s="457"/>
      <c r="N362" s="423"/>
      <c r="O362" s="237"/>
    </row>
    <row r="363" spans="8:15" x14ac:dyDescent="0.2">
      <c r="H363" s="456"/>
      <c r="I363" s="457"/>
      <c r="J363" s="457"/>
      <c r="K363" s="457"/>
      <c r="L363" s="457"/>
      <c r="M363" s="457"/>
      <c r="N363" s="423"/>
      <c r="O363" s="237"/>
    </row>
    <row r="364" spans="8:15" x14ac:dyDescent="0.2">
      <c r="H364" s="456"/>
      <c r="I364" s="457"/>
      <c r="J364" s="457"/>
      <c r="K364" s="457"/>
      <c r="L364" s="457"/>
      <c r="M364" s="457"/>
      <c r="N364" s="423"/>
      <c r="O364" s="237"/>
    </row>
    <row r="365" spans="8:15" x14ac:dyDescent="0.2">
      <c r="H365" s="456"/>
      <c r="I365" s="457"/>
      <c r="J365" s="457"/>
      <c r="K365" s="457"/>
      <c r="L365" s="457"/>
      <c r="M365" s="457"/>
      <c r="N365" s="423"/>
      <c r="O365" s="237"/>
    </row>
    <row r="366" spans="8:15" x14ac:dyDescent="0.2">
      <c r="H366" s="456"/>
      <c r="I366" s="457"/>
      <c r="J366" s="457"/>
      <c r="K366" s="457"/>
      <c r="L366" s="457"/>
      <c r="M366" s="457"/>
      <c r="N366" s="423"/>
      <c r="O366" s="237"/>
    </row>
    <row r="367" spans="8:15" x14ac:dyDescent="0.2">
      <c r="H367" s="456"/>
      <c r="I367" s="457"/>
      <c r="J367" s="457"/>
      <c r="K367" s="457"/>
      <c r="L367" s="457"/>
      <c r="M367" s="457"/>
      <c r="N367" s="423"/>
      <c r="O367" s="237"/>
    </row>
    <row r="368" spans="8:15" x14ac:dyDescent="0.2">
      <c r="H368" s="456"/>
      <c r="I368" s="457"/>
      <c r="J368" s="457"/>
      <c r="K368" s="457"/>
      <c r="L368" s="457"/>
      <c r="M368" s="457"/>
      <c r="N368" s="423"/>
      <c r="O368" s="237"/>
    </row>
    <row r="369" spans="8:15" x14ac:dyDescent="0.2">
      <c r="H369" s="456"/>
      <c r="I369" s="457"/>
      <c r="J369" s="457"/>
      <c r="K369" s="457"/>
      <c r="L369" s="457"/>
      <c r="M369" s="457"/>
      <c r="N369" s="423"/>
      <c r="O369" s="237"/>
    </row>
    <row r="370" spans="8:15" x14ac:dyDescent="0.2">
      <c r="H370" s="456"/>
      <c r="I370" s="457"/>
      <c r="J370" s="457"/>
      <c r="K370" s="457"/>
      <c r="L370" s="457"/>
      <c r="M370" s="457"/>
      <c r="N370" s="423"/>
      <c r="O370" s="237"/>
    </row>
    <row r="371" spans="8:15" x14ac:dyDescent="0.2">
      <c r="H371" s="456"/>
      <c r="I371" s="457"/>
      <c r="J371" s="457"/>
      <c r="K371" s="457"/>
      <c r="L371" s="457"/>
      <c r="M371" s="457"/>
      <c r="N371" s="423"/>
      <c r="O371" s="237"/>
    </row>
    <row r="372" spans="8:15" x14ac:dyDescent="0.2">
      <c r="H372" s="456"/>
      <c r="I372" s="457"/>
      <c r="J372" s="457"/>
      <c r="K372" s="457"/>
      <c r="L372" s="457"/>
      <c r="M372" s="457"/>
      <c r="N372" s="423"/>
      <c r="O372" s="237"/>
    </row>
    <row r="373" spans="8:15" x14ac:dyDescent="0.2">
      <c r="H373" s="456"/>
      <c r="I373" s="457"/>
      <c r="J373" s="457"/>
      <c r="K373" s="457"/>
      <c r="L373" s="457"/>
      <c r="M373" s="457"/>
      <c r="N373" s="423"/>
      <c r="O373" s="237"/>
    </row>
    <row r="374" spans="8:15" x14ac:dyDescent="0.2">
      <c r="H374" s="456"/>
      <c r="I374" s="457"/>
      <c r="J374" s="457"/>
      <c r="K374" s="457"/>
      <c r="L374" s="457"/>
      <c r="M374" s="457"/>
      <c r="N374" s="423"/>
      <c r="O374" s="237"/>
    </row>
    <row r="375" spans="8:15" x14ac:dyDescent="0.2">
      <c r="H375" s="456"/>
      <c r="I375" s="457"/>
      <c r="J375" s="457"/>
      <c r="K375" s="457"/>
      <c r="L375" s="457"/>
      <c r="M375" s="457"/>
      <c r="N375" s="423"/>
      <c r="O375" s="237"/>
    </row>
    <row r="376" spans="8:15" x14ac:dyDescent="0.2">
      <c r="H376" s="456"/>
      <c r="I376" s="457"/>
      <c r="J376" s="457"/>
      <c r="K376" s="457"/>
      <c r="L376" s="457"/>
      <c r="M376" s="457"/>
      <c r="N376" s="423"/>
      <c r="O376" s="237"/>
    </row>
    <row r="377" spans="8:15" x14ac:dyDescent="0.2">
      <c r="H377" s="456"/>
      <c r="I377" s="457"/>
      <c r="J377" s="457"/>
      <c r="K377" s="457"/>
      <c r="L377" s="457"/>
      <c r="M377" s="457"/>
      <c r="N377" s="423"/>
      <c r="O377" s="237"/>
    </row>
    <row r="378" spans="8:15" x14ac:dyDescent="0.2">
      <c r="H378" s="456"/>
      <c r="I378" s="457"/>
      <c r="J378" s="457"/>
      <c r="K378" s="457"/>
      <c r="L378" s="457"/>
      <c r="M378" s="457"/>
      <c r="N378" s="423"/>
      <c r="O378" s="237"/>
    </row>
    <row r="379" spans="8:15" x14ac:dyDescent="0.2">
      <c r="H379" s="456"/>
      <c r="I379" s="457"/>
      <c r="J379" s="457"/>
      <c r="K379" s="457"/>
      <c r="L379" s="457"/>
      <c r="M379" s="457"/>
      <c r="N379" s="423"/>
      <c r="O379" s="237"/>
    </row>
    <row r="380" spans="8:15" x14ac:dyDescent="0.2">
      <c r="H380" s="456"/>
      <c r="I380" s="457"/>
      <c r="J380" s="457"/>
      <c r="K380" s="457"/>
      <c r="L380" s="457"/>
      <c r="M380" s="457"/>
      <c r="N380" s="423"/>
      <c r="O380" s="237"/>
    </row>
    <row r="381" spans="8:15" x14ac:dyDescent="0.2">
      <c r="H381" s="456"/>
      <c r="I381" s="457"/>
      <c r="J381" s="457"/>
      <c r="K381" s="457"/>
      <c r="L381" s="457"/>
      <c r="M381" s="457"/>
      <c r="N381" s="423"/>
      <c r="O381" s="237"/>
    </row>
    <row r="382" spans="8:15" x14ac:dyDescent="0.2">
      <c r="H382" s="456"/>
      <c r="I382" s="457"/>
      <c r="J382" s="457"/>
      <c r="K382" s="457"/>
      <c r="L382" s="457"/>
      <c r="M382" s="457"/>
      <c r="N382" s="423"/>
      <c r="O382" s="237"/>
    </row>
    <row r="383" spans="8:15" x14ac:dyDescent="0.2">
      <c r="H383" s="456"/>
      <c r="I383" s="457"/>
      <c r="J383" s="457"/>
      <c r="K383" s="457"/>
      <c r="L383" s="457"/>
      <c r="M383" s="457"/>
      <c r="N383" s="423"/>
      <c r="O383" s="237"/>
    </row>
    <row r="384" spans="8:15" x14ac:dyDescent="0.2">
      <c r="H384" s="456"/>
      <c r="I384" s="457"/>
      <c r="J384" s="457"/>
      <c r="K384" s="457"/>
      <c r="L384" s="457"/>
      <c r="M384" s="457"/>
      <c r="N384" s="423"/>
      <c r="O384" s="237"/>
    </row>
    <row r="385" spans="8:15" x14ac:dyDescent="0.2">
      <c r="H385" s="456"/>
      <c r="I385" s="457"/>
      <c r="J385" s="457"/>
      <c r="K385" s="457"/>
      <c r="L385" s="457"/>
      <c r="M385" s="457"/>
      <c r="N385" s="423"/>
      <c r="O385" s="237"/>
    </row>
    <row r="386" spans="8:15" x14ac:dyDescent="0.2">
      <c r="H386" s="456"/>
      <c r="I386" s="457"/>
      <c r="J386" s="457"/>
      <c r="K386" s="457"/>
      <c r="L386" s="457"/>
      <c r="M386" s="457"/>
      <c r="N386" s="423"/>
      <c r="O386" s="237"/>
    </row>
    <row r="387" spans="8:15" x14ac:dyDescent="0.2">
      <c r="H387" s="456"/>
      <c r="I387" s="457"/>
      <c r="J387" s="457"/>
      <c r="K387" s="457"/>
      <c r="L387" s="457"/>
      <c r="M387" s="457"/>
      <c r="N387" s="423"/>
      <c r="O387" s="237"/>
    </row>
    <row r="388" spans="8:15" x14ac:dyDescent="0.2">
      <c r="H388" s="456"/>
      <c r="I388" s="457"/>
      <c r="J388" s="457"/>
      <c r="K388" s="457"/>
      <c r="L388" s="457"/>
      <c r="M388" s="457"/>
      <c r="N388" s="423"/>
      <c r="O388" s="237"/>
    </row>
    <row r="389" spans="8:15" x14ac:dyDescent="0.2">
      <c r="H389" s="456"/>
      <c r="I389" s="457"/>
      <c r="J389" s="457"/>
      <c r="K389" s="457"/>
      <c r="L389" s="457"/>
      <c r="M389" s="457"/>
      <c r="N389" s="423"/>
      <c r="O389" s="237"/>
    </row>
    <row r="390" spans="8:15" x14ac:dyDescent="0.2">
      <c r="H390" s="456"/>
      <c r="I390" s="457"/>
      <c r="J390" s="457"/>
      <c r="K390" s="457"/>
      <c r="L390" s="457"/>
      <c r="M390" s="457"/>
      <c r="N390" s="423"/>
      <c r="O390" s="237"/>
    </row>
    <row r="391" spans="8:15" x14ac:dyDescent="0.2">
      <c r="H391" s="456"/>
      <c r="I391" s="457"/>
      <c r="J391" s="457"/>
      <c r="K391" s="457"/>
      <c r="L391" s="457"/>
      <c r="M391" s="457"/>
      <c r="N391" s="423"/>
      <c r="O391" s="237"/>
    </row>
    <row r="392" spans="8:15" x14ac:dyDescent="0.2">
      <c r="H392" s="456"/>
      <c r="I392" s="457"/>
      <c r="J392" s="457"/>
      <c r="K392" s="457"/>
      <c r="L392" s="457"/>
      <c r="M392" s="457"/>
      <c r="N392" s="423"/>
      <c r="O392" s="237"/>
    </row>
    <row r="393" spans="8:15" x14ac:dyDescent="0.2">
      <c r="H393" s="456"/>
      <c r="I393" s="457"/>
      <c r="J393" s="457"/>
      <c r="K393" s="457"/>
      <c r="L393" s="457"/>
      <c r="M393" s="457"/>
      <c r="N393" s="423"/>
      <c r="O393" s="237"/>
    </row>
    <row r="394" spans="8:15" x14ac:dyDescent="0.2">
      <c r="H394" s="456"/>
      <c r="I394" s="457"/>
      <c r="J394" s="457"/>
      <c r="K394" s="457"/>
      <c r="L394" s="457"/>
      <c r="M394" s="457"/>
      <c r="N394" s="423"/>
      <c r="O394" s="237"/>
    </row>
    <row r="395" spans="8:15" x14ac:dyDescent="0.2">
      <c r="H395" s="456"/>
      <c r="I395" s="457"/>
      <c r="J395" s="457"/>
      <c r="K395" s="457"/>
      <c r="L395" s="457"/>
      <c r="M395" s="457"/>
      <c r="N395" s="423"/>
      <c r="O395" s="237"/>
    </row>
    <row r="396" spans="8:15" x14ac:dyDescent="0.2">
      <c r="H396" s="456"/>
      <c r="I396" s="457"/>
      <c r="J396" s="457"/>
      <c r="K396" s="457"/>
      <c r="L396" s="457"/>
      <c r="M396" s="457"/>
      <c r="N396" s="423"/>
      <c r="O396" s="237"/>
    </row>
    <row r="397" spans="8:15" x14ac:dyDescent="0.2">
      <c r="H397" s="456"/>
      <c r="I397" s="457"/>
      <c r="J397" s="457"/>
      <c r="K397" s="457"/>
      <c r="L397" s="457"/>
      <c r="M397" s="457"/>
      <c r="N397" s="423"/>
      <c r="O397" s="237"/>
    </row>
    <row r="398" spans="8:15" x14ac:dyDescent="0.2">
      <c r="H398" s="456"/>
      <c r="I398" s="457"/>
      <c r="J398" s="457"/>
      <c r="K398" s="457"/>
      <c r="L398" s="457"/>
      <c r="M398" s="457"/>
      <c r="N398" s="423"/>
      <c r="O398" s="237"/>
    </row>
    <row r="399" spans="8:15" x14ac:dyDescent="0.2">
      <c r="H399" s="456"/>
      <c r="I399" s="457"/>
      <c r="J399" s="457"/>
      <c r="K399" s="457"/>
      <c r="L399" s="457"/>
      <c r="M399" s="457"/>
      <c r="N399" s="423"/>
      <c r="O399" s="237"/>
    </row>
    <row r="400" spans="8:15" x14ac:dyDescent="0.2">
      <c r="H400" s="456"/>
      <c r="I400" s="457"/>
      <c r="J400" s="457"/>
      <c r="K400" s="457"/>
      <c r="L400" s="457"/>
      <c r="M400" s="457"/>
      <c r="N400" s="423"/>
      <c r="O400" s="237"/>
    </row>
    <row r="401" spans="8:15" x14ac:dyDescent="0.2">
      <c r="H401" s="456"/>
      <c r="I401" s="457"/>
      <c r="J401" s="457"/>
      <c r="K401" s="457"/>
      <c r="L401" s="457"/>
      <c r="M401" s="457"/>
      <c r="N401" s="423"/>
      <c r="O401" s="237"/>
    </row>
    <row r="402" spans="8:15" x14ac:dyDescent="0.2">
      <c r="H402" s="456"/>
      <c r="I402" s="457"/>
      <c r="J402" s="457"/>
      <c r="K402" s="457"/>
      <c r="L402" s="457"/>
      <c r="M402" s="457"/>
      <c r="N402" s="423"/>
      <c r="O402" s="237"/>
    </row>
    <row r="403" spans="8:15" x14ac:dyDescent="0.2">
      <c r="H403" s="456"/>
      <c r="I403" s="457"/>
      <c r="J403" s="457"/>
      <c r="K403" s="457"/>
      <c r="L403" s="457"/>
      <c r="M403" s="457"/>
      <c r="N403" s="423"/>
      <c r="O403" s="237"/>
    </row>
    <row r="404" spans="8:15" x14ac:dyDescent="0.2">
      <c r="H404" s="456"/>
      <c r="I404" s="457"/>
      <c r="J404" s="457"/>
      <c r="K404" s="457"/>
      <c r="L404" s="457"/>
      <c r="M404" s="457"/>
      <c r="N404" s="423"/>
      <c r="O404" s="237"/>
    </row>
    <row r="405" spans="8:15" x14ac:dyDescent="0.2">
      <c r="H405" s="456"/>
      <c r="I405" s="457"/>
      <c r="J405" s="457"/>
      <c r="K405" s="457"/>
      <c r="L405" s="457"/>
      <c r="M405" s="457"/>
      <c r="N405" s="423"/>
      <c r="O405" s="237"/>
    </row>
    <row r="406" spans="8:15" x14ac:dyDescent="0.2">
      <c r="H406" s="456"/>
      <c r="I406" s="457"/>
      <c r="J406" s="457"/>
      <c r="K406" s="457"/>
      <c r="L406" s="457"/>
      <c r="M406" s="457"/>
      <c r="N406" s="423"/>
      <c r="O406" s="237"/>
    </row>
    <row r="407" spans="8:15" x14ac:dyDescent="0.2">
      <c r="H407" s="456"/>
      <c r="I407" s="457"/>
      <c r="J407" s="457"/>
      <c r="K407" s="457"/>
      <c r="L407" s="457"/>
      <c r="M407" s="457"/>
      <c r="N407" s="423"/>
      <c r="O407" s="237"/>
    </row>
    <row r="408" spans="8:15" x14ac:dyDescent="0.2">
      <c r="H408" s="456"/>
      <c r="I408" s="457"/>
      <c r="J408" s="457"/>
      <c r="K408" s="457"/>
      <c r="L408" s="457"/>
      <c r="M408" s="457"/>
      <c r="N408" s="423"/>
      <c r="O408" s="237"/>
    </row>
    <row r="409" spans="8:15" x14ac:dyDescent="0.2">
      <c r="H409" s="456"/>
      <c r="I409" s="457"/>
      <c r="J409" s="457"/>
      <c r="K409" s="457"/>
      <c r="L409" s="457"/>
      <c r="M409" s="457"/>
      <c r="N409" s="423"/>
      <c r="O409" s="237"/>
    </row>
    <row r="410" spans="8:15" x14ac:dyDescent="0.2">
      <c r="H410" s="456"/>
      <c r="I410" s="457"/>
      <c r="J410" s="457"/>
      <c r="K410" s="457"/>
      <c r="L410" s="457"/>
      <c r="M410" s="457"/>
      <c r="N410" s="423"/>
      <c r="O410" s="237"/>
    </row>
    <row r="411" spans="8:15" x14ac:dyDescent="0.2">
      <c r="H411" s="456"/>
      <c r="I411" s="457"/>
      <c r="J411" s="457"/>
      <c r="K411" s="457"/>
      <c r="L411" s="457"/>
      <c r="M411" s="457"/>
      <c r="N411" s="423"/>
      <c r="O411" s="237"/>
    </row>
    <row r="412" spans="8:15" x14ac:dyDescent="0.2">
      <c r="H412" s="456"/>
      <c r="I412" s="457"/>
      <c r="J412" s="457"/>
      <c r="K412" s="457"/>
      <c r="L412" s="457"/>
      <c r="M412" s="457"/>
      <c r="N412" s="423"/>
      <c r="O412" s="237"/>
    </row>
    <row r="413" spans="8:15" x14ac:dyDescent="0.2">
      <c r="H413" s="456"/>
      <c r="I413" s="457"/>
      <c r="J413" s="457"/>
      <c r="K413" s="457"/>
      <c r="L413" s="457"/>
      <c r="M413" s="457"/>
      <c r="N413" s="423"/>
      <c r="O413" s="237"/>
    </row>
    <row r="414" spans="8:15" x14ac:dyDescent="0.2">
      <c r="H414" s="456"/>
      <c r="I414" s="457"/>
      <c r="J414" s="457"/>
      <c r="K414" s="457"/>
      <c r="L414" s="457"/>
      <c r="M414" s="457"/>
      <c r="N414" s="423"/>
      <c r="O414" s="237"/>
    </row>
    <row r="415" spans="8:15" x14ac:dyDescent="0.2">
      <c r="H415" s="456"/>
      <c r="I415" s="457"/>
      <c r="J415" s="457"/>
      <c r="K415" s="457"/>
      <c r="L415" s="457"/>
      <c r="M415" s="457"/>
      <c r="N415" s="423"/>
      <c r="O415" s="237"/>
    </row>
    <row r="416" spans="8:15" x14ac:dyDescent="0.2">
      <c r="H416" s="456"/>
      <c r="I416" s="457"/>
      <c r="J416" s="457"/>
      <c r="K416" s="457"/>
      <c r="L416" s="457"/>
      <c r="M416" s="457"/>
      <c r="N416" s="423"/>
      <c r="O416" s="237"/>
    </row>
    <row r="417" spans="8:15" x14ac:dyDescent="0.2">
      <c r="H417" s="456"/>
      <c r="I417" s="457"/>
      <c r="J417" s="457"/>
      <c r="K417" s="457"/>
      <c r="L417" s="457"/>
      <c r="M417" s="457"/>
      <c r="N417" s="423"/>
      <c r="O417" s="237"/>
    </row>
    <row r="418" spans="8:15" x14ac:dyDescent="0.2">
      <c r="H418" s="456"/>
      <c r="I418" s="457"/>
      <c r="J418" s="457"/>
      <c r="K418" s="457"/>
      <c r="L418" s="457"/>
      <c r="M418" s="457"/>
      <c r="N418" s="423"/>
      <c r="O418" s="237"/>
    </row>
    <row r="419" spans="8:15" x14ac:dyDescent="0.2">
      <c r="H419" s="456"/>
      <c r="I419" s="457"/>
      <c r="J419" s="457"/>
      <c r="K419" s="457"/>
      <c r="L419" s="457"/>
      <c r="M419" s="457"/>
      <c r="N419" s="423"/>
      <c r="O419" s="237"/>
    </row>
    <row r="420" spans="8:15" x14ac:dyDescent="0.2">
      <c r="H420" s="456"/>
      <c r="I420" s="457"/>
      <c r="J420" s="457"/>
      <c r="K420" s="457"/>
      <c r="L420" s="457"/>
      <c r="M420" s="457"/>
      <c r="N420" s="423"/>
      <c r="O420" s="237"/>
    </row>
    <row r="421" spans="8:15" x14ac:dyDescent="0.2">
      <c r="H421" s="456"/>
      <c r="I421" s="457"/>
      <c r="J421" s="457"/>
      <c r="K421" s="457"/>
      <c r="L421" s="457"/>
      <c r="M421" s="457"/>
      <c r="N421" s="423"/>
      <c r="O421" s="237"/>
    </row>
    <row r="422" spans="8:15" x14ac:dyDescent="0.2">
      <c r="H422" s="456"/>
      <c r="I422" s="457"/>
      <c r="J422" s="457"/>
      <c r="K422" s="457"/>
      <c r="L422" s="457"/>
      <c r="M422" s="457"/>
      <c r="N422" s="423"/>
      <c r="O422" s="237"/>
    </row>
    <row r="423" spans="8:15" x14ac:dyDescent="0.2">
      <c r="H423" s="456"/>
      <c r="I423" s="457"/>
      <c r="J423" s="457"/>
      <c r="K423" s="457"/>
      <c r="L423" s="457"/>
      <c r="M423" s="457"/>
      <c r="N423" s="423"/>
      <c r="O423" s="237"/>
    </row>
    <row r="424" spans="8:15" x14ac:dyDescent="0.2">
      <c r="H424" s="456"/>
      <c r="I424" s="457"/>
      <c r="J424" s="457"/>
      <c r="K424" s="457"/>
      <c r="L424" s="457"/>
      <c r="M424" s="457"/>
      <c r="N424" s="423"/>
      <c r="O424" s="237"/>
    </row>
    <row r="425" spans="8:15" x14ac:dyDescent="0.2">
      <c r="H425" s="456"/>
      <c r="I425" s="457"/>
      <c r="J425" s="457"/>
      <c r="K425" s="457"/>
      <c r="L425" s="457"/>
      <c r="M425" s="457"/>
      <c r="N425" s="423"/>
      <c r="O425" s="237"/>
    </row>
    <row r="426" spans="8:15" x14ac:dyDescent="0.2">
      <c r="H426" s="456"/>
      <c r="I426" s="457"/>
      <c r="J426" s="457"/>
      <c r="K426" s="457"/>
      <c r="L426" s="457"/>
      <c r="M426" s="457"/>
      <c r="N426" s="423"/>
      <c r="O426" s="237"/>
    </row>
    <row r="427" spans="8:15" x14ac:dyDescent="0.2">
      <c r="H427" s="456"/>
      <c r="I427" s="457"/>
      <c r="J427" s="457"/>
      <c r="K427" s="457"/>
      <c r="L427" s="457"/>
      <c r="M427" s="457"/>
      <c r="N427" s="423"/>
      <c r="O427" s="237"/>
    </row>
    <row r="428" spans="8:15" x14ac:dyDescent="0.2">
      <c r="H428" s="456"/>
      <c r="I428" s="457"/>
      <c r="J428" s="457"/>
      <c r="K428" s="457"/>
      <c r="L428" s="457"/>
      <c r="M428" s="457"/>
      <c r="N428" s="423"/>
      <c r="O428" s="237"/>
    </row>
    <row r="429" spans="8:15" x14ac:dyDescent="0.2">
      <c r="H429" s="456"/>
      <c r="I429" s="457"/>
      <c r="J429" s="457"/>
      <c r="K429" s="457"/>
      <c r="L429" s="457"/>
      <c r="M429" s="457"/>
      <c r="N429" s="423"/>
      <c r="O429" s="237"/>
    </row>
    <row r="430" spans="8:15" x14ac:dyDescent="0.2">
      <c r="H430" s="456"/>
      <c r="I430" s="457"/>
      <c r="J430" s="457"/>
      <c r="K430" s="457"/>
      <c r="L430" s="457"/>
      <c r="M430" s="457"/>
      <c r="N430" s="423"/>
      <c r="O430" s="237"/>
    </row>
    <row r="431" spans="8:15" x14ac:dyDescent="0.2">
      <c r="H431" s="456"/>
      <c r="I431" s="457"/>
      <c r="J431" s="457"/>
      <c r="K431" s="457"/>
      <c r="L431" s="457"/>
      <c r="M431" s="457"/>
      <c r="N431" s="423"/>
      <c r="O431" s="237"/>
    </row>
    <row r="432" spans="8:15" x14ac:dyDescent="0.2">
      <c r="H432" s="456"/>
      <c r="I432" s="457"/>
      <c r="J432" s="457"/>
      <c r="K432" s="457"/>
      <c r="L432" s="457"/>
      <c r="M432" s="457"/>
      <c r="N432" s="423"/>
      <c r="O432" s="237"/>
    </row>
    <row r="433" spans="8:15" x14ac:dyDescent="0.2">
      <c r="H433" s="456"/>
      <c r="I433" s="457"/>
      <c r="J433" s="457"/>
      <c r="K433" s="457"/>
      <c r="L433" s="457"/>
      <c r="M433" s="457"/>
      <c r="N433" s="423"/>
      <c r="O433" s="237"/>
    </row>
    <row r="434" spans="8:15" x14ac:dyDescent="0.2">
      <c r="H434" s="456"/>
      <c r="I434" s="457"/>
      <c r="J434" s="457"/>
      <c r="K434" s="457"/>
      <c r="L434" s="457"/>
      <c r="M434" s="457"/>
      <c r="N434" s="423"/>
      <c r="O434" s="237"/>
    </row>
    <row r="435" spans="8:15" x14ac:dyDescent="0.2">
      <c r="H435" s="456"/>
      <c r="I435" s="457"/>
      <c r="J435" s="457"/>
      <c r="K435" s="457"/>
      <c r="L435" s="457"/>
      <c r="M435" s="457"/>
      <c r="N435" s="423"/>
      <c r="O435" s="237"/>
    </row>
    <row r="436" spans="8:15" x14ac:dyDescent="0.2">
      <c r="H436" s="456"/>
      <c r="I436" s="457"/>
      <c r="J436" s="457"/>
      <c r="K436" s="457"/>
      <c r="L436" s="457"/>
      <c r="M436" s="457"/>
      <c r="N436" s="423"/>
      <c r="O436" s="237"/>
    </row>
    <row r="437" spans="8:15" x14ac:dyDescent="0.2">
      <c r="H437" s="456"/>
      <c r="I437" s="457"/>
      <c r="J437" s="457"/>
      <c r="K437" s="457"/>
      <c r="L437" s="457"/>
      <c r="M437" s="457"/>
      <c r="N437" s="423"/>
      <c r="O437" s="237"/>
    </row>
    <row r="438" spans="8:15" x14ac:dyDescent="0.2">
      <c r="H438" s="456"/>
      <c r="I438" s="457"/>
      <c r="J438" s="457"/>
      <c r="K438" s="457"/>
      <c r="L438" s="457"/>
      <c r="M438" s="457"/>
      <c r="N438" s="423"/>
      <c r="O438" s="237"/>
    </row>
    <row r="439" spans="8:15" x14ac:dyDescent="0.2">
      <c r="H439" s="456"/>
      <c r="I439" s="457"/>
      <c r="J439" s="457"/>
      <c r="K439" s="457"/>
      <c r="L439" s="457"/>
      <c r="M439" s="457"/>
      <c r="N439" s="423"/>
      <c r="O439" s="237"/>
    </row>
    <row r="440" spans="8:15" x14ac:dyDescent="0.2">
      <c r="H440" s="456"/>
      <c r="I440" s="457"/>
      <c r="J440" s="457"/>
      <c r="K440" s="457"/>
      <c r="L440" s="457"/>
      <c r="M440" s="457"/>
      <c r="N440" s="423"/>
      <c r="O440" s="237"/>
    </row>
    <row r="441" spans="8:15" x14ac:dyDescent="0.2">
      <c r="H441" s="456"/>
      <c r="I441" s="457"/>
      <c r="J441" s="457"/>
      <c r="K441" s="457"/>
      <c r="L441" s="457"/>
      <c r="M441" s="457"/>
      <c r="N441" s="423"/>
      <c r="O441" s="237"/>
    </row>
    <row r="442" spans="8:15" x14ac:dyDescent="0.2">
      <c r="H442" s="456"/>
      <c r="I442" s="457"/>
      <c r="J442" s="457"/>
      <c r="K442" s="457"/>
      <c r="L442" s="457"/>
      <c r="M442" s="457"/>
      <c r="N442" s="423"/>
      <c r="O442" s="237"/>
    </row>
    <row r="443" spans="8:15" x14ac:dyDescent="0.2">
      <c r="H443" s="456"/>
      <c r="I443" s="457"/>
      <c r="J443" s="457"/>
      <c r="K443" s="457"/>
      <c r="L443" s="457"/>
      <c r="M443" s="457"/>
      <c r="N443" s="423"/>
      <c r="O443" s="237"/>
    </row>
    <row r="444" spans="8:15" x14ac:dyDescent="0.2">
      <c r="H444" s="456"/>
      <c r="I444" s="457"/>
      <c r="J444" s="457"/>
      <c r="K444" s="457"/>
      <c r="L444" s="457"/>
      <c r="M444" s="457"/>
      <c r="N444" s="423"/>
      <c r="O444" s="237"/>
    </row>
    <row r="445" spans="8:15" x14ac:dyDescent="0.2">
      <c r="H445" s="456"/>
      <c r="I445" s="457"/>
      <c r="J445" s="457"/>
      <c r="K445" s="457"/>
      <c r="L445" s="457"/>
      <c r="M445" s="457"/>
      <c r="N445" s="423"/>
      <c r="O445" s="237"/>
    </row>
    <row r="446" spans="8:15" x14ac:dyDescent="0.2">
      <c r="H446" s="456"/>
      <c r="I446" s="457"/>
      <c r="J446" s="457"/>
      <c r="K446" s="457"/>
      <c r="L446" s="457"/>
      <c r="M446" s="457"/>
      <c r="N446" s="423"/>
      <c r="O446" s="237"/>
    </row>
    <row r="447" spans="8:15" x14ac:dyDescent="0.2">
      <c r="H447" s="456"/>
      <c r="I447" s="457"/>
      <c r="J447" s="457"/>
      <c r="K447" s="457"/>
      <c r="L447" s="457"/>
      <c r="M447" s="457"/>
      <c r="N447" s="423"/>
      <c r="O447" s="237"/>
    </row>
    <row r="448" spans="8:15" x14ac:dyDescent="0.2">
      <c r="H448" s="456"/>
      <c r="I448" s="457"/>
      <c r="J448" s="457"/>
      <c r="K448" s="457"/>
      <c r="L448" s="457"/>
      <c r="M448" s="457"/>
      <c r="N448" s="423"/>
      <c r="O448" s="237"/>
    </row>
    <row r="449" spans="8:15" x14ac:dyDescent="0.2">
      <c r="H449" s="456"/>
      <c r="I449" s="457"/>
      <c r="J449" s="457"/>
      <c r="K449" s="457"/>
      <c r="L449" s="457"/>
      <c r="M449" s="457"/>
      <c r="N449" s="423"/>
      <c r="O449" s="237"/>
    </row>
    <row r="450" spans="8:15" x14ac:dyDescent="0.2">
      <c r="H450" s="456"/>
      <c r="I450" s="457"/>
      <c r="J450" s="457"/>
      <c r="K450" s="457"/>
      <c r="L450" s="457"/>
      <c r="M450" s="457"/>
      <c r="N450" s="423"/>
      <c r="O450" s="237"/>
    </row>
    <row r="451" spans="8:15" x14ac:dyDescent="0.2">
      <c r="H451" s="456"/>
      <c r="I451" s="457"/>
      <c r="J451" s="457"/>
      <c r="K451" s="457"/>
      <c r="L451" s="457"/>
      <c r="M451" s="457"/>
      <c r="N451" s="423"/>
      <c r="O451" s="237"/>
    </row>
    <row r="452" spans="8:15" x14ac:dyDescent="0.2">
      <c r="H452" s="456"/>
      <c r="I452" s="457"/>
      <c r="J452" s="457"/>
      <c r="K452" s="457"/>
      <c r="L452" s="457"/>
      <c r="M452" s="457"/>
      <c r="N452" s="423"/>
      <c r="O452" s="237"/>
    </row>
    <row r="453" spans="8:15" x14ac:dyDescent="0.2">
      <c r="H453" s="456"/>
      <c r="I453" s="457"/>
      <c r="J453" s="457"/>
      <c r="K453" s="457"/>
      <c r="L453" s="457"/>
      <c r="M453" s="457"/>
      <c r="N453" s="423"/>
      <c r="O453" s="237"/>
    </row>
    <row r="454" spans="8:15" x14ac:dyDescent="0.2">
      <c r="H454" s="456"/>
      <c r="I454" s="457"/>
      <c r="J454" s="457"/>
      <c r="K454" s="457"/>
      <c r="L454" s="457"/>
      <c r="M454" s="457"/>
      <c r="N454" s="423"/>
      <c r="O454" s="237"/>
    </row>
    <row r="455" spans="8:15" x14ac:dyDescent="0.2">
      <c r="H455" s="456"/>
      <c r="I455" s="457"/>
      <c r="J455" s="457"/>
      <c r="K455" s="457"/>
      <c r="L455" s="457"/>
      <c r="M455" s="457"/>
      <c r="N455" s="423"/>
      <c r="O455" s="237"/>
    </row>
    <row r="456" spans="8:15" x14ac:dyDescent="0.2">
      <c r="H456" s="456"/>
      <c r="I456" s="457"/>
      <c r="J456" s="457"/>
      <c r="K456" s="457"/>
      <c r="L456" s="457"/>
      <c r="M456" s="457"/>
      <c r="N456" s="423"/>
      <c r="O456" s="237"/>
    </row>
    <row r="457" spans="8:15" x14ac:dyDescent="0.2">
      <c r="H457" s="456"/>
      <c r="I457" s="457"/>
      <c r="J457" s="457"/>
      <c r="K457" s="457"/>
      <c r="L457" s="457"/>
      <c r="M457" s="457"/>
      <c r="N457" s="423"/>
      <c r="O457" s="237"/>
    </row>
    <row r="458" spans="8:15" x14ac:dyDescent="0.2">
      <c r="H458" s="456"/>
      <c r="I458" s="457"/>
      <c r="J458" s="457"/>
      <c r="K458" s="457"/>
      <c r="L458" s="457"/>
      <c r="M458" s="457"/>
      <c r="N458" s="423"/>
      <c r="O458" s="237"/>
    </row>
    <row r="459" spans="8:15" x14ac:dyDescent="0.2">
      <c r="H459" s="456"/>
      <c r="I459" s="457"/>
      <c r="J459" s="457"/>
      <c r="K459" s="457"/>
      <c r="L459" s="457"/>
      <c r="M459" s="457"/>
      <c r="N459" s="423"/>
      <c r="O459" s="237"/>
    </row>
    <row r="460" spans="8:15" x14ac:dyDescent="0.2">
      <c r="H460" s="456"/>
      <c r="I460" s="457"/>
      <c r="J460" s="457"/>
      <c r="K460" s="457"/>
      <c r="L460" s="457"/>
      <c r="M460" s="457"/>
      <c r="N460" s="423"/>
      <c r="O460" s="237"/>
    </row>
    <row r="461" spans="8:15" x14ac:dyDescent="0.2">
      <c r="H461" s="456"/>
      <c r="I461" s="457"/>
      <c r="J461" s="457"/>
      <c r="K461" s="457"/>
      <c r="L461" s="457"/>
      <c r="M461" s="457"/>
      <c r="N461" s="423"/>
      <c r="O461" s="237"/>
    </row>
    <row r="462" spans="8:15" x14ac:dyDescent="0.2">
      <c r="H462" s="456"/>
      <c r="I462" s="457"/>
      <c r="J462" s="457"/>
      <c r="K462" s="457"/>
      <c r="L462" s="457"/>
      <c r="M462" s="457"/>
      <c r="N462" s="423"/>
      <c r="O462" s="237"/>
    </row>
    <row r="463" spans="8:15" x14ac:dyDescent="0.2">
      <c r="H463" s="456"/>
      <c r="I463" s="457"/>
      <c r="J463" s="457"/>
      <c r="K463" s="457"/>
      <c r="L463" s="457"/>
      <c r="M463" s="457"/>
      <c r="N463" s="423"/>
      <c r="O463" s="237"/>
    </row>
    <row r="464" spans="8:15" x14ac:dyDescent="0.2">
      <c r="H464" s="456"/>
      <c r="I464" s="457"/>
      <c r="J464" s="457"/>
      <c r="K464" s="457"/>
      <c r="L464" s="457"/>
      <c r="M464" s="457"/>
      <c r="N464" s="423"/>
      <c r="O464" s="237"/>
    </row>
    <row r="465" spans="8:15" x14ac:dyDescent="0.2">
      <c r="H465" s="456"/>
      <c r="I465" s="457"/>
      <c r="J465" s="457"/>
      <c r="K465" s="457"/>
      <c r="L465" s="457"/>
      <c r="M465" s="457"/>
      <c r="N465" s="423"/>
      <c r="O465" s="237"/>
    </row>
    <row r="466" spans="8:15" x14ac:dyDescent="0.2">
      <c r="H466" s="456"/>
      <c r="I466" s="457"/>
      <c r="J466" s="457"/>
      <c r="K466" s="457"/>
      <c r="L466" s="457"/>
      <c r="M466" s="457"/>
      <c r="N466" s="423"/>
      <c r="O466" s="237"/>
    </row>
    <row r="467" spans="8:15" x14ac:dyDescent="0.2">
      <c r="H467" s="456"/>
      <c r="I467" s="457"/>
      <c r="J467" s="457"/>
      <c r="K467" s="457"/>
      <c r="L467" s="457"/>
      <c r="M467" s="457"/>
      <c r="N467" s="423"/>
      <c r="O467" s="237"/>
    </row>
    <row r="468" spans="8:15" x14ac:dyDescent="0.2">
      <c r="H468" s="456"/>
      <c r="I468" s="457"/>
      <c r="J468" s="457"/>
      <c r="K468" s="457"/>
      <c r="L468" s="457"/>
      <c r="M468" s="457"/>
      <c r="N468" s="423"/>
      <c r="O468" s="237"/>
    </row>
    <row r="469" spans="8:15" x14ac:dyDescent="0.2">
      <c r="H469" s="456"/>
      <c r="I469" s="457"/>
      <c r="J469" s="457"/>
      <c r="K469" s="457"/>
      <c r="L469" s="457"/>
      <c r="M469" s="457"/>
      <c r="N469" s="423"/>
      <c r="O469" s="237"/>
    </row>
    <row r="470" spans="8:15" x14ac:dyDescent="0.2">
      <c r="H470" s="456"/>
      <c r="I470" s="457"/>
      <c r="J470" s="457"/>
      <c r="K470" s="457"/>
      <c r="L470" s="457"/>
      <c r="M470" s="457"/>
      <c r="N470" s="423"/>
      <c r="O470" s="237"/>
    </row>
    <row r="471" spans="8:15" x14ac:dyDescent="0.2">
      <c r="H471" s="456"/>
      <c r="I471" s="457"/>
      <c r="J471" s="457"/>
      <c r="K471" s="457"/>
      <c r="L471" s="457"/>
      <c r="M471" s="457"/>
      <c r="N471" s="423"/>
      <c r="O471" s="237"/>
    </row>
    <row r="472" spans="8:15" x14ac:dyDescent="0.2">
      <c r="H472" s="456"/>
      <c r="I472" s="457"/>
      <c r="J472" s="457"/>
      <c r="K472" s="457"/>
      <c r="L472" s="457"/>
      <c r="M472" s="457"/>
      <c r="N472" s="423"/>
      <c r="O472" s="237"/>
    </row>
    <row r="473" spans="8:15" x14ac:dyDescent="0.2">
      <c r="H473" s="456"/>
      <c r="I473" s="457"/>
      <c r="J473" s="457"/>
      <c r="K473" s="457"/>
      <c r="L473" s="457"/>
      <c r="M473" s="457"/>
      <c r="N473" s="423"/>
      <c r="O473" s="237"/>
    </row>
    <row r="474" spans="8:15" x14ac:dyDescent="0.2">
      <c r="H474" s="456"/>
      <c r="I474" s="457"/>
      <c r="J474" s="457"/>
      <c r="K474" s="457"/>
      <c r="L474" s="457"/>
      <c r="M474" s="457"/>
      <c r="N474" s="423"/>
      <c r="O474" s="237"/>
    </row>
    <row r="475" spans="8:15" x14ac:dyDescent="0.2">
      <c r="H475" s="456"/>
      <c r="I475" s="457"/>
      <c r="J475" s="457"/>
      <c r="K475" s="457"/>
      <c r="L475" s="457"/>
      <c r="M475" s="457"/>
      <c r="N475" s="423"/>
      <c r="O475" s="237"/>
    </row>
  </sheetData>
  <mergeCells count="1">
    <mergeCell ref="C6:F6"/>
  </mergeCells>
  <printOptions horizontalCentered="1"/>
  <pageMargins left="0.78740157480314965" right="0.78740157480314965" top="0.59055118110236227" bottom="0.78740157480314965" header="0" footer="0.39370078740157483"/>
  <pageSetup paperSize="9" scale="91" firstPageNumber="4" orientation="portrait" useFirstPageNumber="1" horizontalDpi="203" verticalDpi="98" r:id="rId1"/>
  <headerFooter scaleWithDoc="0" alignWithMargins="0">
    <oddHeader>&amp;A</oddHeader>
    <oddFooter>&amp;A&amp;RStran &amp;P</oddFooter>
  </headerFooter>
  <rowBreaks count="1" manualBreakCount="1">
    <brk id="24"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11</vt:i4>
      </vt:variant>
    </vt:vector>
  </HeadingPairs>
  <TitlesOfParts>
    <vt:vector size="18" baseType="lpstr">
      <vt:lpstr>SKUPNA REKAPITULACIJA</vt:lpstr>
      <vt:lpstr>Vodovod V1</vt:lpstr>
      <vt:lpstr>Vodovod V2</vt:lpstr>
      <vt:lpstr>AB JAŠEK </vt:lpstr>
      <vt:lpstr>PREČRPALNICA BREBOVNICA</vt:lpstr>
      <vt:lpstr>NN PRIKLJUČEK Č1</vt:lpstr>
      <vt:lpstr>ELEKT. INŠT. PP B</vt:lpstr>
      <vt:lpstr>'AB JAŠEK '!Področje_tiskanja</vt:lpstr>
      <vt:lpstr>'ELEKT. INŠT. PP B'!Področje_tiskanja</vt:lpstr>
      <vt:lpstr>'NN PRIKLJUČEK Č1'!Področje_tiskanja</vt:lpstr>
      <vt:lpstr>'PREČRPALNICA BREBOVNICA'!Področje_tiskanja</vt:lpstr>
      <vt:lpstr>'SKUPNA REKAPITULACIJA'!Področje_tiskanja</vt:lpstr>
      <vt:lpstr>'Vodovod V1'!Področje_tiskanja</vt:lpstr>
      <vt:lpstr>'Vodovod V2'!Področje_tiskanja</vt:lpstr>
      <vt:lpstr>'AB JAŠEK '!Tiskanje_naslovov</vt:lpstr>
      <vt:lpstr>'PREČRPALNICA BREBOVNICA'!Tiskanje_naslovov</vt:lpstr>
      <vt:lpstr>'Vodovod V1'!Tiskanje_naslovov</vt:lpstr>
      <vt:lpstr>'Vodovod V2'!Tiskanje_naslovov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 Ražman</dc:creator>
  <cp:lastModifiedBy>Bernard Strel</cp:lastModifiedBy>
  <cp:lastPrinted>2021-01-21T07:52:49Z</cp:lastPrinted>
  <dcterms:created xsi:type="dcterms:W3CDTF">2020-07-16T17:31:00Z</dcterms:created>
  <dcterms:modified xsi:type="dcterms:W3CDTF">2021-02-18T08:09:09Z</dcterms:modified>
</cp:coreProperties>
</file>