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codeName="ThisWorkbook" defaultThemeVersion="124226"/>
  <mc:AlternateContent xmlns:mc="http://schemas.openxmlformats.org/markup-compatibility/2006">
    <mc:Choice Requires="x15">
      <x15ac:absPath xmlns:x15ac="http://schemas.microsoft.com/office/spreadsheetml/2010/11/ac" url="W:\JAVNA NAROČILA\04 JN FORTUNOVA BRV 2020\"/>
    </mc:Choice>
  </mc:AlternateContent>
  <xr:revisionPtr revIDLastSave="0" documentId="13_ncr:1_{94A25ABF-8D45-42A8-A3A4-02380B8F887D}" xr6:coauthVersionLast="36" xr6:coauthVersionMax="36" xr10:uidLastSave="{00000000-0000-0000-0000-000000000000}"/>
  <bookViews>
    <workbookView xWindow="32760" yWindow="32760" windowWidth="32760" windowHeight="17625" xr2:uid="{00000000-000D-0000-FFFF-FFFF00000000}"/>
  </bookViews>
  <sheets>
    <sheet name="Fortunova brv" sheetId="2" r:id="rId1"/>
  </sheets>
  <definedNames>
    <definedName name="_xlnm.Print_Area" localSheetId="0">'Fortunova brv'!$A$1:$H$182</definedName>
  </definedNames>
  <calcPr calcId="191029"/>
</workbook>
</file>

<file path=xl/calcChain.xml><?xml version="1.0" encoding="utf-8"?>
<calcChain xmlns="http://schemas.openxmlformats.org/spreadsheetml/2006/main">
  <c r="H179" i="2" l="1"/>
  <c r="H175" i="2"/>
  <c r="H173" i="2"/>
  <c r="H163" i="2" l="1"/>
  <c r="F97" i="2"/>
  <c r="H83" i="2"/>
  <c r="H81" i="2"/>
  <c r="H171" i="2" l="1"/>
  <c r="H169" i="2"/>
  <c r="H167" i="2"/>
  <c r="H165" i="2"/>
  <c r="H152" i="2"/>
  <c r="H151" i="2"/>
  <c r="H150" i="2"/>
  <c r="H149" i="2"/>
  <c r="H146" i="2"/>
  <c r="H144" i="2"/>
  <c r="H142" i="2"/>
  <c r="H140" i="2"/>
  <c r="H138" i="2"/>
  <c r="H136" i="2"/>
  <c r="H134" i="2"/>
  <c r="H132" i="2"/>
  <c r="F130" i="2"/>
  <c r="H130" i="2" s="1"/>
  <c r="F128" i="2"/>
  <c r="H128" i="2" s="1"/>
  <c r="F126" i="2"/>
  <c r="H126" i="2" s="1"/>
  <c r="H124" i="2"/>
  <c r="H122" i="2"/>
  <c r="H120" i="2"/>
  <c r="H118" i="2"/>
  <c r="H109" i="2"/>
  <c r="H107" i="2"/>
  <c r="H105" i="2"/>
  <c r="F103" i="2"/>
  <c r="H103" i="2" s="1"/>
  <c r="H101" i="2"/>
  <c r="H99" i="2"/>
  <c r="H97" i="2"/>
  <c r="H95" i="2"/>
  <c r="H93" i="2"/>
  <c r="H91" i="2"/>
  <c r="H89" i="2"/>
  <c r="H87" i="2"/>
  <c r="H85" i="2"/>
  <c r="H79" i="2"/>
  <c r="H77" i="2"/>
  <c r="H69" i="2"/>
  <c r="H67" i="2"/>
  <c r="H65" i="2"/>
  <c r="H63" i="2"/>
  <c r="H61" i="2"/>
  <c r="H59" i="2"/>
  <c r="H72" i="2" l="1"/>
  <c r="H30" i="2" s="1"/>
  <c r="G111" i="2"/>
  <c r="H111" i="2" s="1"/>
  <c r="H113" i="2" s="1"/>
  <c r="G177" i="2"/>
  <c r="H177" i="2" s="1"/>
  <c r="G154" i="2"/>
  <c r="H154" i="2" s="1"/>
  <c r="H156" i="2" s="1"/>
  <c r="H34" i="2" s="1"/>
  <c r="H32" i="2" l="1"/>
  <c r="H36" i="2"/>
  <c r="H38" i="2" l="1"/>
  <c r="H40" i="2" s="1"/>
  <c r="H42" i="2" s="1"/>
</calcChain>
</file>

<file path=xl/sharedStrings.xml><?xml version="1.0" encoding="utf-8"?>
<sst xmlns="http://schemas.openxmlformats.org/spreadsheetml/2006/main" count="201" uniqueCount="118">
  <si>
    <t>ME</t>
  </si>
  <si>
    <t>Cena</t>
  </si>
  <si>
    <t>Količina</t>
  </si>
  <si>
    <t>Vrednost</t>
  </si>
  <si>
    <t>Opis postavke</t>
  </si>
  <si>
    <t>1</t>
  </si>
  <si>
    <t>m2</t>
  </si>
  <si>
    <t>m3</t>
  </si>
  <si>
    <t>kg</t>
  </si>
  <si>
    <t>m</t>
  </si>
  <si>
    <t>EUR</t>
  </si>
  <si>
    <t>kos</t>
  </si>
  <si>
    <t>PRIPRAVLJALNA DELA</t>
  </si>
  <si>
    <t>1.</t>
  </si>
  <si>
    <t>2.</t>
  </si>
  <si>
    <t>kpl</t>
  </si>
  <si>
    <t>3.</t>
  </si>
  <si>
    <t>4.</t>
  </si>
  <si>
    <t>Izdelava in dobava gradbiščne table (GT) dim. 150 x 200 cm izdelane iz belega akrilnega stekla, napisi iz plastificirane samolepilne folije, izdelana skladno s Pravilnik o gradbiščih, in danimi navodili naročnika, kompletno z nosilno podkonstrukcijo in temelji za podkonstrukcijo ter kompletno odstranitvijo po končani gradnji. Končno izvedbo oz. izgled GT potjuje nadzor.</t>
  </si>
  <si>
    <t>5.</t>
  </si>
  <si>
    <t>RUŠITVENA IN ZEMELJSKA DELA</t>
  </si>
  <si>
    <t>m1</t>
  </si>
  <si>
    <t>Rušenje asfalta debeline do 10cm z nakladanjem na kamion in odvozom na stalno deponij ter vsemi stroški deponiranja. Pri rušenju asfalta na mestu kjer se robniki ne menjujejo upoštevati pazljivost! V primeru nepotrebnih poškodb mora izvajalec na lastne stroške popraviti škodo.</t>
  </si>
  <si>
    <t xml:space="preserve">Izkop materiala III.-IV. ktg., z odlaganjem izkopanega materiala na rob gradbene jame, za ponovno kasnejšo uporabo oz. zasip. </t>
  </si>
  <si>
    <t>Ročni izkop zkop materiala III.-IV. ktg., z odlaganjem izkopanega materiala na rob gradbene jame, za ponovno kasnejšo uporabo oz. zasip. (odkiop inštalacij).</t>
  </si>
  <si>
    <t>Izkop materiala III.-IV. ktg., z nakladanjem izkopanega materiala na kamion in odvozom na trajno deponijo do L=5km, vključno z vsemi stroški deponje</t>
  </si>
  <si>
    <t>6.</t>
  </si>
  <si>
    <t>7.</t>
  </si>
  <si>
    <t>Dobava in vgradnja geotekstila gramature 400g/m2,   za preprečevanje mešanja materialov, kot npr. TenCate Polyfelt TS 65.</t>
  </si>
  <si>
    <t>Dobava in vgrajevanje kamnitega drobljenca KD 0-32 mm, vključno s planiranjem, premetavanjem, razstiranjem v plasteh po 20 cm s sprotnim komprimiranjem po plasteh do zahtevane min. nosilnosti   Ev2=80MPa. V ceni upoštevati stroške meritve nosilnosti skomprimiranih tal izvedenih s strani pooblaščenega in zato usposobljenega podjetja. Število meritev se določi na mestu samem po navodilih nadzornega organa.</t>
  </si>
  <si>
    <t xml:space="preserve">Zasip gradbene jame z materialom deponiranim na robu gradbene jame, vključno z grobim planiranjem in utrjevanje v plasteh po 30cm. </t>
  </si>
  <si>
    <t xml:space="preserve">Izkop humusa oz. materiala II. ktg., z odlaganjem izkopanega materiala na rob gradbene jame, za ponovno kasnejšo uporabo oz. zasip. </t>
  </si>
  <si>
    <t>Humuziranje s humusom deponiranim na robu gradbene jame, s premetavanjem, strojno razstiranje, fino ročno planiranje v projektiranih padcih in utrjevanje po končanih delih z lahkim ročnim valjarjem; samo na mestih novih zelenih površin.</t>
  </si>
  <si>
    <t>Dobava in ročno sejanje primerne travne mešanice, vključno s fino vdelavo v humus, finim planiranjem in potrebnim utrjevanjem.</t>
  </si>
  <si>
    <t>BETONSKA IN TESARSKA DELA</t>
  </si>
  <si>
    <t>Dobava in vgraditev betona C12/15, debeline do 10 cm, kot podložni beton pred izvedbo temeljev podpornih zidov.</t>
  </si>
  <si>
    <t xml:space="preserve">Nabava, rezanje, krivljenje, dobava in polaganje armature iz rebrastih palic kvalitete S500, prereza do vključno fi 12 mm.                                           </t>
  </si>
  <si>
    <t xml:space="preserve">Nabava, rezanje, krivljenje, dobava in polaganje armature iz rebrastih palic kvalitete S500, prereza enakega ali večjega nad fi 14 mm.                              </t>
  </si>
  <si>
    <t>Nabava, dobava, rezanje in polaganje armaturnih gradbenih mrež kvalitete S500B rebraste armature.</t>
  </si>
  <si>
    <t xml:space="preserve">KLJUČAVNIČARSKA DELA </t>
  </si>
  <si>
    <t>SKUPAJ RUŠITVENA IN ZEMELJSKA DELA:</t>
  </si>
  <si>
    <t>SKUPAJ PRIPRAVLJALNA DELA:</t>
  </si>
  <si>
    <t>SKUPAJ BETONSKA IN TESARSKA DELA:</t>
  </si>
  <si>
    <t>klp</t>
  </si>
  <si>
    <t>SKUPAJ KLJUČAVNIČARSKA DELA:</t>
  </si>
  <si>
    <t>8.</t>
  </si>
  <si>
    <t>9.</t>
  </si>
  <si>
    <t>10.</t>
  </si>
  <si>
    <t>11.</t>
  </si>
  <si>
    <t>12.</t>
  </si>
  <si>
    <t>št</t>
  </si>
  <si>
    <t>št.</t>
  </si>
  <si>
    <t>Investitor:</t>
  </si>
  <si>
    <t>OBČINA GORENJA VAS-POLJANE</t>
  </si>
  <si>
    <t>Poljanska cesta 87</t>
  </si>
  <si>
    <t>4224 Gorenja vas</t>
  </si>
  <si>
    <t>Objekt:</t>
  </si>
  <si>
    <t>GRADBENA DELA SKUPAJ:</t>
  </si>
  <si>
    <t>+22% DDV</t>
  </si>
  <si>
    <t>VSE SKUPAJ:</t>
  </si>
  <si>
    <t>KLJUČAVNIČARSKA DELA</t>
  </si>
  <si>
    <t>FORTUNOVA BRV V GORENJI VASI</t>
  </si>
  <si>
    <t>Ponudnik:</t>
  </si>
  <si>
    <t>Predračun številka:</t>
  </si>
  <si>
    <t>13.</t>
  </si>
  <si>
    <t>14.</t>
  </si>
  <si>
    <t>15.</t>
  </si>
  <si>
    <t>16.</t>
  </si>
  <si>
    <t>17.</t>
  </si>
  <si>
    <t>18.</t>
  </si>
  <si>
    <t>Nepredvidena dodatna dela, obračun po potrjeni ponudbi izvajalca, v višini 5 %, ključavničarskih del.</t>
  </si>
  <si>
    <t>Nepredvidena dodatna dela, obračun po potrjenih ponudbah izvajalca, 5% betonskih in tesarskih del.</t>
  </si>
  <si>
    <t>Nepredvidena dodatna dela, obračun po potrjenih ponudbah izvajalca, 5% rušitvenih in zemelejskih del.</t>
  </si>
  <si>
    <t>Stroški ureditve in organizacija gradbišča, ureditev dostopnih poti, platoja za montažo kovinske konstrukcije mosta, zavarovanja z mrežno gradbiščno ograjo višine do 2m, postavitev kontejnerjev in skladišč, deponij za materiale, opozorilnih tabel,   postavitev montažnih sanitarij, izvedbe elektro priključkov in vseh ostalih del za vzpostavitev in nemoteno delovanje gradbišča ter vzpostavitev v prvotno stanje po končanih delih.</t>
  </si>
  <si>
    <t>Opaž AB pasovnih temeljev podpornih zidov z opažnimi ploščami, višine do 1m, vključno z izdelavo prebojev opaža velikosti do 0,25m2, opaženje, razopaženje in čiščenje.</t>
  </si>
  <si>
    <t>Dobava, dovoz in izvedba skalometa, kombinirana zložba, 70 % kamen, 30 % beton C16/20, vključno z vsem potrebnim delom in materialom, izdelavo barbakam oz. prelivnic iz cevi fi 110 s porabo 2kosa/m2, fugiranjem fug s fino cementno malto. Nadaljevanje pri krilnih zidovih</t>
  </si>
  <si>
    <t>Opaž vidnih armiranobetonskih sten podpornih zidov do višine 6,00m z opažnimi ploščami, vključno z izdelavo prebojev opaža velikosti do 0,25m2, opaženje, razopaženje in čiščenje. Vidni beton VB3!</t>
  </si>
  <si>
    <t>Opaž vidnih armiranobetonskih nosilcev in vut  podpornih zidov do višine 6,00m z opažnimi materialom, vključno z opaženje, razopaženje in čiščenje. Vidni beton VB3!</t>
  </si>
  <si>
    <t xml:space="preserve">Vgradnja in fina višinska regulacija kovinskih sider in ležišč za nosilno konstrukcijo mosta, teže do 25kg v opaž nosilca oz. vute, vključno s kvalitetno pritrditvijo na opaž oz. armaturo opornika.  </t>
  </si>
  <si>
    <t>Dobava in vgraditev armiranega črpnega betona C30/37, XC4; XF2; XA1 Dmax 32; PV-I, presek nad 0,30 m3/m2,m1; temeljna plošča, pasovni in točkovni temelji (odpornost na karbonizacijo, zmrzovanje in kemijsko agresijo).</t>
  </si>
  <si>
    <t>Dobava in vgraditev armiranega črpnega betona C30/37, XC4; XF2, XA1, Dmax 16; PV-I, presek do 0,30 m3/m2,m1; stene, vute in nosilce (odpornost na karbonizacijo, zmrzovanje in kemijsko agresijo).</t>
  </si>
  <si>
    <t>Prašno barvanje cinkane konstrukcije po RAL karti v barva po izbiri naročnika.</t>
  </si>
  <si>
    <t xml:space="preserve">Kraj in datum: </t>
  </si>
  <si>
    <t>Žig in podpis ponudnika:</t>
  </si>
  <si>
    <t>REKAPITULACIJA STROŠKOV IZGRADNJE 
FORTUNOVE BRVI V GORENJI VASI</t>
  </si>
  <si>
    <t>REKAPITULACIJA STROŠKOV ZA GRADBENA DELA :</t>
  </si>
  <si>
    <t xml:space="preserve">Zakoličba zemeljskih glavnih primarnih obstoječih komunalnih in inštalacijskih vodov na območju  gradnje v skladu z ZGO: elektro vodi, telefon, vodovod, kanalizacija, optični kabel: zakoličbo ob prisotnosti izvajalca. Zakoličbo izvedejo upravljalci posameznih vodov pred pričetkom gradnje.  </t>
  </si>
  <si>
    <t>Izdelava varnostnega načrta skladno z veljavno zakonodajo in priprave knjige ukrepov za koordinacijo varnosti in zdravja pri delu na gradbišču izgradnje nove Fortunove brvi.</t>
  </si>
  <si>
    <t>Avtodvigalo za premik konstrukcije mosta iz delovnega platoja na končno lokacijo postavitve mosta oz. na pripravljena ležišča, potrebno nosilnost avtodvigala določi izvajalec sam, vključno z vsemi potrebnimi zaporami, dovoljenji za premike, in ostalimi stroški.</t>
  </si>
  <si>
    <t>16</t>
  </si>
  <si>
    <t>Temeljno ozemljilo - trak Rf 30x3,5mm2 (varjen na armaturo in položen v gradbeno jamo.</t>
  </si>
  <si>
    <t>Rf spojke in vijaki za izdelavo spojev na ozemljitvenem traku Rf 30x3,5mm2</t>
  </si>
  <si>
    <t>a.</t>
  </si>
  <si>
    <t>b.</t>
  </si>
  <si>
    <t>c.</t>
  </si>
  <si>
    <t xml:space="preserve">izdelava vijačenega spoja na jekleno mostno konstrukcijo z RF pritdilnim materialom. </t>
  </si>
  <si>
    <t>d.</t>
  </si>
  <si>
    <t>izdelava merilnega mesta ozemljitve.</t>
  </si>
  <si>
    <t>Dobava in polaganje RF tračnega ozemljila in sicer</t>
  </si>
  <si>
    <t>Opomba: Proizvajalec elementov jeklene nosilne konstrukcije mora biti certificiran v skladu s standardom SIST EN 1090-1 za predviden razred izdelave.</t>
  </si>
  <si>
    <t>Geodetska višinska in smerna zakoličba vseh potrebnih točka za izvedbo temeljev, opornega zidu, vgradnjo ležišč in pritrdilnih plošča za jekleno montažno konstrukcijo, zavarovanje zakoličenih točk oz. prenosom na gradbene profile, vključno s tekočo preverbo izvedenega stanjapilotov in že narejenaga ležišča mosta in vso potrebno kontrolo ter izmerami za izvedbo jeklene montažne konstrukcije.</t>
  </si>
  <si>
    <t xml:space="preserve">Pikiranje oz. sekanje odvečnega in slabega AB betona glav pilotov na končno višino, vključno z nakladanjem in odvozom ruševin na trajno deponijo. </t>
  </si>
  <si>
    <t>Čiščenje, poravnava armature pilotov in zidarska obdelava zgornje kunture sekanih pilotov fi 100 cm, s fino cementno malto,  vključno z vsem potrebnim delom in materialom.</t>
  </si>
  <si>
    <t xml:space="preserve">Izvedba, dobava in montaža vročeninkane nosilne kovinske konstrukcije mosta, sestavljene iz različnih profilov HEA 160, HEB 200, cev Fi/d=133/20 mm, napenjalke, sidrne plošče, pritrjevanje pohodnih podnic,...,  med seboj so profili vijačeni, vključno z vsem materialom, veznimi in pritrdilnimi sredstvi, zvari, vročecinkane izvedbe, s pripravo delavniškega načrta in končne kosovnice,... Montaža delno v delavnici delno na gradbiščnem platoju. </t>
  </si>
  <si>
    <t>Dobava in vgrajevanje kamnitega drobljenca KD 0-64 mm, vključno s planiranjem, premetavanjem, razstiranjem v plasteh po 30 cm s sprotnim komprimiranjem po plasteh do zahtevane min. nosilnosti   Ev2=40MPa. V ceni upoštevati stroške meritve nosilnosti skomprimiranih tal izvedenih s strani pooblaščenega in zato usposobljenega podjetja. Število meritev se določi na mestu samem po navodilih nadzornega organa.</t>
  </si>
  <si>
    <t>Dobava, montaža in demontaža lesenih trikotnih letev dim. 2,5 x 2,5 cm, za vidne robove sten, stebrov, nosilcev in opornih zidov.</t>
  </si>
  <si>
    <t>Montaža in demontaža lahkih premičnih delovnih odrov višine do 4,00 m za čas celotne gradnje.</t>
  </si>
  <si>
    <t xml:space="preserve">Dobava in polaganje cestnih robnikov v krivini velikosti 12x25x33cm, ravni zgornji rob, skupaj s potrebnim izkopom, zasipom, betonsko podlogo in delnim obbetoniranjem z betonom C16/20, rezanjem, fugiranjem s fino cementno malto in razplaniranjem viška izkopa v neposredni okolici.  </t>
  </si>
  <si>
    <t xml:space="preserve">Dobava in polaganje cestnih robnikov v ravnini velikosti 12x25x100cm, ravni zgornji rob, skupaj s potrebnim izkopom, zasipom, betonsko podlogo in delnim obbetoniranjem z betonom C16/20, rezanjem, fugiranjem s fino cementno malto in razplaniranjem viška izkopa v neposredni okolici.  </t>
  </si>
  <si>
    <t>Izdelava dobava in montaža ograje za pešce, iz ploščatega železa, višine do 110cm, teže do 35kg/m1, vročecinkane izvedbe, s pritrjevanjem v AB konstrukcijo s TSA vijaki, kot npr. Ograje Petrič, enake kot obstoječe ograje na strani obvoznice.</t>
  </si>
  <si>
    <t xml:space="preserve">Popravilo obstoječe varnostne ograje, ki vključuje  demontažo, odvoz v delavnico, popravilo kota postavitve vertikalnih elementov glede na AB krono, naredi čiščenje in ponovno temeljno in končno barvanje, dostava na gradbišče in ponovna montaža, stebrov in ograjnih elementov dim. 200 / 120 cm, s TSA vijaki v AB krono protipoplavnega zidu.  </t>
  </si>
  <si>
    <t xml:space="preserve">Izdelava, dobava in vgradnja pohodnih podnic mosta iz lesenih nahrapavljenih hrastovih moralov   dimenzij 20/7/200 cm (vse podnice so enake dimenzije, podnice so nahraplejen le na zgornji vidni oz. pohodni ploskvi), načim nahraplajanja je z utorom 5 /10 mm na razmiku 10mm (zareze  s krožno žago), podnice se polagajo na razmik 5mm slepe fuge, pod kotom 10-12 st. glede na smer hojnice ter so na o obeh krajiščih oz. ležiščih pritrjene z vtopljenimi RF 2x M 10 vijaki in predhodno pripravljeno naležno in pokrivno letvijo z izpustom vode (zejeto v masi mostne konstrukcije), vključno z vsem potrebnim materialom in delom, po detajlu načrta gradbenih konstrukcij. 
</t>
  </si>
  <si>
    <t>Odlov rib v območju izvedbe novega mostu, velja za ves čas gradnje ( v kolikor bo potrebno).</t>
  </si>
  <si>
    <t>Rezanje asfalta debeline do 10 cm s krožno žago.</t>
  </si>
  <si>
    <t>Planiranje dna gradbene jame temeljev s točnostjo ±2 cm, vključno s planiranjem in utrjevanjem.</t>
  </si>
  <si>
    <t xml:space="preserve">Izdelava, dobava in strojno polaganje asfalta debeline 10,00 cm v sestavi: nosilna spodnja plast bitumeniziranega asfaltdrobirja AC 22 base B50/70 A3 v debelini 6 cm in  izdelava obrabne in zaporne plasti bituminizirane zmesi AC 8 surf B70/100 A3 v debelini 4,00 cm. Polaganje v projektiranih padcih, z vsemi pobrizgi s pripadajočimi emulzijami, prenaz stika novi - stari asfalt.  Polaganje se izvaja strojno v delno kombinirani izvedbi: </t>
  </si>
  <si>
    <r>
      <t xml:space="preserve">Dobava in vgrajevanje kamnitega drobljenca granulacije KD 0-4 mm, v debelini 3-5 cm, vključno s finim planiranjem in utrjevanjem  za potrebe finega planiranja s točnostjo </t>
    </r>
    <r>
      <rPr>
        <u/>
        <sz val="10"/>
        <rFont val="Arial"/>
        <family val="2"/>
        <charset val="238"/>
      </rPr>
      <t>+</t>
    </r>
    <r>
      <rPr>
        <sz val="10"/>
        <rFont val="Arial"/>
        <family val="2"/>
        <charset val="238"/>
      </rPr>
      <t>1cm, za tamponsko blazino pod temeljno ploščo. Fino planiranje, izravnava in valjanje tamponske blazine pred polaganjem asfalta s točnostjo ± 1 cm vključno z utrjevanjem do nosilnosti Ev2=80MPa.</t>
    </r>
  </si>
  <si>
    <t>Obremenilni preizkus (statični preizkus) jeklene mostne konstrukcije s strani pooblaščene organizacije in pridobivanje potrdila o zagotavljanju projektne predvidene nosilnost jeklene konstrukcije novega mosta in izdelava poročila o pregledu in preizkusu jeklene nosilne konstrukcije.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</si>
</sst>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9" x14ac:knownFonts="1">
    <font>
      <sz val="10"/>
      <name val="Arial CE"/>
      <charset val="238"/>
    </font>
    <font>
      <b/>
      <sz val="10"/>
      <name val="Arial CE"/>
      <family val="2"/>
      <charset val="238"/>
    </font>
    <font>
      <b/>
      <sz val="12"/>
      <name val="Arial CE"/>
      <family val="2"/>
      <charset val="238"/>
    </font>
    <font>
      <sz val="10"/>
      <name val="Arial CE"/>
      <family val="2"/>
      <charset val="238"/>
    </font>
    <font>
      <sz val="10"/>
      <name val="Arial"/>
      <family val="2"/>
      <charset val="238"/>
    </font>
    <font>
      <b/>
      <sz val="10"/>
      <name val="Arial"/>
      <family val="2"/>
      <charset val="238"/>
    </font>
    <font>
      <b/>
      <sz val="10"/>
      <name val="Arial CE"/>
      <charset val="238"/>
    </font>
    <font>
      <b/>
      <sz val="12"/>
      <name val="Arial CE"/>
      <charset val="238"/>
    </font>
    <font>
      <sz val="12"/>
      <name val="Arial"/>
      <family val="2"/>
      <charset val="238"/>
    </font>
    <font>
      <sz val="12"/>
      <name val="Arial CE"/>
      <charset val="238"/>
    </font>
    <font>
      <b/>
      <sz val="12"/>
      <name val="Arial"/>
      <family val="2"/>
      <charset val="238"/>
    </font>
    <font>
      <b/>
      <sz val="16"/>
      <name val="Arial CE"/>
      <family val="2"/>
      <charset val="238"/>
    </font>
    <font>
      <b/>
      <sz val="14"/>
      <name val="Arial"/>
      <family val="2"/>
      <charset val="238"/>
    </font>
    <font>
      <b/>
      <sz val="12"/>
      <color rgb="FF0070C0"/>
      <name val="Arial"/>
      <family val="2"/>
      <charset val="238"/>
    </font>
    <font>
      <b/>
      <sz val="20"/>
      <name val="Arial CE"/>
      <family val="2"/>
      <charset val="238"/>
    </font>
    <font>
      <sz val="11"/>
      <name val="Times New Roman CE"/>
      <charset val="238"/>
    </font>
    <font>
      <sz val="10"/>
      <name val="Arial CE"/>
    </font>
    <font>
      <u/>
      <sz val="10"/>
      <name val="Arial"/>
      <family val="2"/>
      <charset val="238"/>
    </font>
    <font>
      <sz val="11"/>
      <name val="Calibri"/>
      <family val="2"/>
      <charset val="23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right/>
      <top/>
      <bottom style="thin">
        <color indexed="64"/>
      </bottom>
      <diagonal/>
    </border>
    <border>
      <left/>
      <right/>
      <top/>
      <bottom style="medium">
        <color indexed="64"/>
      </bottom>
      <diagonal/>
    </border>
  </borders>
  <cellStyleXfs count="3">
    <xf numFmtId="0" fontId="0" fillId="0" borderId="0"/>
    <xf numFmtId="0" fontId="15" fillId="0" borderId="0"/>
    <xf numFmtId="0" fontId="16" fillId="0" borderId="0"/>
  </cellStyleXfs>
  <cellXfs count="140">
    <xf numFmtId="0" fontId="0" fillId="0" borderId="0" xfId="0"/>
    <xf numFmtId="0" fontId="0" fillId="0" borderId="0" xfId="0" applyAlignment="1">
      <alignment horizontal="justify" vertical="top"/>
    </xf>
    <xf numFmtId="0" fontId="0" fillId="0" borderId="0" xfId="0" applyAlignment="1">
      <alignment vertical="top"/>
    </xf>
    <xf numFmtId="0" fontId="0" fillId="0" borderId="0" xfId="0" applyBorder="1" applyAlignment="1">
      <alignment vertical="top"/>
    </xf>
    <xf numFmtId="0" fontId="0" fillId="0" borderId="0" xfId="0" applyAlignment="1">
      <alignment horizontal="center" vertical="top"/>
    </xf>
    <xf numFmtId="0" fontId="2" fillId="0" borderId="0" xfId="0" applyFont="1" applyAlignment="1">
      <alignment horizontal="justify" vertical="center"/>
    </xf>
    <xf numFmtId="0" fontId="1" fillId="0" borderId="0" xfId="0" applyFont="1" applyAlignment="1">
      <alignment horizontal="right" vertical="top"/>
    </xf>
    <xf numFmtId="0" fontId="0" fillId="0" borderId="0" xfId="0" applyAlignment="1">
      <alignment horizontal="right" vertical="top"/>
    </xf>
    <xf numFmtId="0" fontId="1" fillId="0" borderId="1" xfId="0" applyFont="1" applyBorder="1" applyAlignment="1">
      <alignment horizontal="center" vertical="top"/>
    </xf>
    <xf numFmtId="4" fontId="0" fillId="0" borderId="0" xfId="0" applyNumberFormat="1" applyAlignment="1">
      <alignment vertical="top"/>
    </xf>
    <xf numFmtId="4" fontId="1" fillId="0" borderId="1" xfId="0" applyNumberFormat="1" applyFont="1" applyBorder="1" applyAlignment="1">
      <alignment horizontal="center" vertical="top"/>
    </xf>
    <xf numFmtId="0" fontId="1" fillId="0" borderId="0" xfId="0" applyFont="1" applyAlignment="1">
      <alignment vertical="top"/>
    </xf>
    <xf numFmtId="49" fontId="0" fillId="0" borderId="0" xfId="0" applyNumberFormat="1" applyAlignment="1">
      <alignment vertical="top"/>
    </xf>
    <xf numFmtId="4" fontId="4" fillId="0" borderId="0" xfId="0" applyNumberFormat="1" applyFont="1" applyFill="1" applyAlignment="1">
      <alignment horizontal="left" vertical="top"/>
    </xf>
    <xf numFmtId="0" fontId="4" fillId="0" borderId="0" xfId="0" applyFont="1" applyAlignment="1">
      <alignment vertical="top" wrapText="1"/>
    </xf>
    <xf numFmtId="0" fontId="4" fillId="0" borderId="0" xfId="0" applyFont="1" applyAlignment="1">
      <alignment horizontal="left"/>
    </xf>
    <xf numFmtId="4" fontId="4" fillId="0" borderId="0" xfId="0" applyNumberFormat="1" applyFont="1" applyFill="1" applyAlignment="1">
      <alignment horizontal="right" wrapText="1"/>
    </xf>
    <xf numFmtId="164" fontId="4" fillId="2" borderId="0" xfId="0" applyNumberFormat="1" applyFont="1" applyFill="1" applyAlignment="1">
      <alignment horizontal="right" wrapText="1"/>
    </xf>
    <xf numFmtId="4" fontId="4" fillId="0" borderId="0" xfId="0" applyNumberFormat="1" applyFont="1" applyFill="1" applyAlignment="1"/>
    <xf numFmtId="4" fontId="4" fillId="2" borderId="0" xfId="0" applyNumberFormat="1" applyFont="1" applyFill="1" applyAlignment="1"/>
    <xf numFmtId="49" fontId="4" fillId="0" borderId="0" xfId="0" applyNumberFormat="1" applyFont="1" applyAlignment="1">
      <alignment horizontal="left" vertical="top" wrapText="1"/>
    </xf>
    <xf numFmtId="4" fontId="4" fillId="2" borderId="0" xfId="0" applyNumberFormat="1" applyFont="1" applyFill="1" applyAlignment="1">
      <alignment horizontal="right" wrapText="1"/>
    </xf>
    <xf numFmtId="0" fontId="4" fillId="0" borderId="0" xfId="0" applyFont="1" applyFill="1" applyAlignment="1">
      <alignment horizontal="left" vertical="top" wrapText="1"/>
    </xf>
    <xf numFmtId="0" fontId="4" fillId="0" borderId="0" xfId="0" applyFont="1" applyFill="1" applyAlignment="1">
      <alignment horizontal="left" wrapText="1"/>
    </xf>
    <xf numFmtId="49" fontId="4" fillId="2" borderId="0" xfId="0" applyNumberFormat="1" applyFont="1" applyFill="1" applyAlignment="1">
      <alignment horizontal="left" vertical="top" wrapText="1"/>
    </xf>
    <xf numFmtId="4" fontId="4" fillId="0" borderId="0" xfId="0" applyNumberFormat="1" applyFont="1" applyFill="1"/>
    <xf numFmtId="0" fontId="4" fillId="0" borderId="0" xfId="0" applyFont="1" applyBorder="1" applyAlignment="1">
      <alignment horizontal="left" vertical="top" wrapText="1"/>
    </xf>
    <xf numFmtId="0" fontId="4" fillId="0" borderId="0" xfId="0" applyNumberFormat="1" applyFont="1" applyAlignment="1">
      <alignment horizontal="left" vertical="top" wrapText="1"/>
    </xf>
    <xf numFmtId="49" fontId="5" fillId="2" borderId="2" xfId="0" applyNumberFormat="1" applyFont="1" applyFill="1" applyBorder="1" applyAlignment="1">
      <alignment horizontal="left" vertical="top" wrapText="1"/>
    </xf>
    <xf numFmtId="0" fontId="5" fillId="0" borderId="2" xfId="0" applyFont="1" applyBorder="1" applyAlignment="1">
      <alignment horizontal="left"/>
    </xf>
    <xf numFmtId="4" fontId="5" fillId="0" borderId="2" xfId="0" applyNumberFormat="1" applyFont="1" applyFill="1" applyBorder="1" applyAlignment="1">
      <alignment horizontal="right" wrapText="1"/>
    </xf>
    <xf numFmtId="4" fontId="5" fillId="2" borderId="2" xfId="0" applyNumberFormat="1" applyFont="1" applyFill="1" applyBorder="1" applyAlignment="1">
      <alignment horizontal="right" wrapText="1"/>
    </xf>
    <xf numFmtId="4" fontId="5" fillId="0" borderId="2" xfId="0" applyNumberFormat="1" applyFont="1" applyFill="1" applyBorder="1"/>
    <xf numFmtId="4" fontId="4" fillId="2" borderId="0" xfId="0" applyNumberFormat="1" applyFont="1" applyFill="1" applyAlignment="1">
      <alignment horizontal="left" vertical="top"/>
    </xf>
    <xf numFmtId="0" fontId="6" fillId="0" borderId="0" xfId="0" applyFont="1" applyBorder="1" applyAlignment="1">
      <alignment horizontal="right" vertical="top"/>
    </xf>
    <xf numFmtId="0" fontId="6" fillId="0" borderId="0" xfId="0" applyFont="1" applyBorder="1" applyAlignment="1">
      <alignment horizontal="center" vertical="top"/>
    </xf>
    <xf numFmtId="4" fontId="6" fillId="0" borderId="0" xfId="0" applyNumberFormat="1" applyFont="1" applyBorder="1" applyAlignment="1">
      <alignment vertical="top"/>
    </xf>
    <xf numFmtId="0" fontId="4" fillId="0" borderId="0" xfId="0" applyFont="1" applyFill="1" applyBorder="1" applyAlignment="1">
      <alignment horizontal="left" wrapText="1"/>
    </xf>
    <xf numFmtId="4" fontId="4" fillId="0" borderId="0" xfId="0" applyNumberFormat="1" applyFont="1" applyFill="1" applyBorder="1" applyAlignment="1">
      <alignment horizontal="right" wrapText="1"/>
    </xf>
    <xf numFmtId="4" fontId="4" fillId="0" borderId="0" xfId="0" applyNumberFormat="1" applyFont="1" applyFill="1" applyBorder="1" applyAlignment="1"/>
    <xf numFmtId="0" fontId="7" fillId="3" borderId="4" xfId="0" applyFont="1" applyFill="1" applyBorder="1" applyAlignment="1">
      <alignment vertical="top"/>
    </xf>
    <xf numFmtId="49" fontId="7" fillId="3" borderId="5" xfId="0" applyNumberFormat="1" applyFont="1" applyFill="1" applyBorder="1" applyAlignment="1">
      <alignment vertical="top"/>
    </xf>
    <xf numFmtId="0" fontId="7" fillId="3" borderId="5" xfId="0" applyFont="1" applyFill="1" applyBorder="1" applyAlignment="1">
      <alignment horizontal="justify" vertical="top"/>
    </xf>
    <xf numFmtId="0" fontId="8" fillId="3" borderId="5" xfId="0" applyFont="1" applyFill="1" applyBorder="1" applyAlignment="1">
      <alignment horizontal="left"/>
    </xf>
    <xf numFmtId="4" fontId="8" fillId="3" borderId="5" xfId="0" applyNumberFormat="1" applyFont="1" applyFill="1" applyBorder="1" applyAlignment="1">
      <alignment horizontal="right" wrapText="1"/>
    </xf>
    <xf numFmtId="4" fontId="8" fillId="3" borderId="6" xfId="0" applyNumberFormat="1" applyFont="1" applyFill="1" applyBorder="1"/>
    <xf numFmtId="49" fontId="7" fillId="0" borderId="0" xfId="0" applyNumberFormat="1" applyFont="1" applyAlignment="1">
      <alignment vertical="top"/>
    </xf>
    <xf numFmtId="4" fontId="8" fillId="0" borderId="0" xfId="0" applyNumberFormat="1" applyFont="1" applyFill="1" applyAlignment="1">
      <alignment horizontal="right" wrapText="1"/>
    </xf>
    <xf numFmtId="0" fontId="9" fillId="3" borderId="5" xfId="0" applyFont="1" applyFill="1" applyBorder="1" applyAlignment="1">
      <alignment horizontal="center"/>
    </xf>
    <xf numFmtId="4" fontId="9" fillId="3" borderId="5" xfId="0" applyNumberFormat="1" applyFont="1" applyFill="1" applyBorder="1" applyAlignment="1"/>
    <xf numFmtId="4" fontId="9" fillId="3" borderId="6" xfId="0" applyNumberFormat="1" applyFont="1" applyFill="1" applyBorder="1" applyAlignment="1"/>
    <xf numFmtId="0" fontId="9" fillId="3" borderId="5" xfId="0" applyFont="1" applyFill="1" applyBorder="1" applyAlignment="1">
      <alignment horizontal="center" vertical="top"/>
    </xf>
    <xf numFmtId="4" fontId="9" fillId="3" borderId="5" xfId="0" applyNumberFormat="1" applyFont="1" applyFill="1" applyBorder="1" applyAlignment="1">
      <alignment vertical="top"/>
    </xf>
    <xf numFmtId="4" fontId="9" fillId="3" borderId="6" xfId="0" applyNumberFormat="1" applyFont="1" applyFill="1" applyBorder="1" applyAlignment="1">
      <alignment vertical="top"/>
    </xf>
    <xf numFmtId="49" fontId="7" fillId="2" borderId="0" xfId="0" applyNumberFormat="1" applyFont="1" applyFill="1" applyBorder="1" applyAlignment="1">
      <alignment vertical="top"/>
    </xf>
    <xf numFmtId="0" fontId="7" fillId="2" borderId="0" xfId="0" applyFont="1" applyFill="1" applyBorder="1" applyAlignment="1">
      <alignment horizontal="justify" vertical="top"/>
    </xf>
    <xf numFmtId="0" fontId="9" fillId="2" borderId="0" xfId="0" applyFont="1" applyFill="1" applyBorder="1" applyAlignment="1">
      <alignment horizontal="center" vertical="top"/>
    </xf>
    <xf numFmtId="4" fontId="9" fillId="2" borderId="0" xfId="0" applyNumberFormat="1" applyFont="1" applyFill="1" applyBorder="1" applyAlignment="1">
      <alignment vertical="top"/>
    </xf>
    <xf numFmtId="0" fontId="6" fillId="0" borderId="1" xfId="0" applyFont="1" applyBorder="1" applyAlignment="1">
      <alignment vertical="top"/>
    </xf>
    <xf numFmtId="49" fontId="6" fillId="0" borderId="1" xfId="0" applyNumberFormat="1" applyFont="1" applyBorder="1" applyAlignment="1">
      <alignment vertical="top"/>
    </xf>
    <xf numFmtId="0" fontId="7" fillId="0" borderId="3" xfId="0" applyFont="1" applyBorder="1" applyAlignment="1">
      <alignment horizontal="right" vertical="top"/>
    </xf>
    <xf numFmtId="0" fontId="7" fillId="0" borderId="3" xfId="0" applyFont="1" applyBorder="1" applyAlignment="1">
      <alignment horizontal="center" vertical="top"/>
    </xf>
    <xf numFmtId="4" fontId="7" fillId="0" borderId="3" xfId="0" applyNumberFormat="1" applyFont="1" applyBorder="1" applyAlignment="1">
      <alignment vertical="top"/>
    </xf>
    <xf numFmtId="49" fontId="10" fillId="2" borderId="2" xfId="0" applyNumberFormat="1" applyFont="1" applyFill="1" applyBorder="1" applyAlignment="1">
      <alignment horizontal="left" vertical="top" wrapText="1"/>
    </xf>
    <xf numFmtId="0" fontId="10" fillId="0" borderId="2" xfId="0" applyFont="1" applyBorder="1" applyAlignment="1">
      <alignment horizontal="left"/>
    </xf>
    <xf numFmtId="4" fontId="10" fillId="0" borderId="2" xfId="0" applyNumberFormat="1" applyFont="1" applyFill="1" applyBorder="1" applyAlignment="1">
      <alignment horizontal="right" wrapText="1"/>
    </xf>
    <xf numFmtId="4" fontId="10" fillId="2" borderId="2" xfId="0" applyNumberFormat="1" applyFont="1" applyFill="1" applyBorder="1" applyAlignment="1">
      <alignment horizontal="right" wrapText="1"/>
    </xf>
    <xf numFmtId="4" fontId="10" fillId="0" borderId="2" xfId="0" applyNumberFormat="1" applyFont="1" applyFill="1" applyBorder="1"/>
    <xf numFmtId="0" fontId="7" fillId="2" borderId="0" xfId="0" applyFont="1" applyFill="1" applyBorder="1" applyAlignment="1">
      <alignment vertical="top"/>
    </xf>
    <xf numFmtId="0" fontId="11" fillId="0" borderId="0" xfId="0" applyFont="1" applyAlignment="1">
      <alignment horizontal="left" vertical="top"/>
    </xf>
    <xf numFmtId="0" fontId="3" fillId="0" borderId="0" xfId="0" applyFont="1" applyAlignment="1">
      <alignment vertical="top" wrapText="1"/>
    </xf>
    <xf numFmtId="0" fontId="5" fillId="0" borderId="0" xfId="0" applyFont="1" applyFill="1" applyAlignment="1">
      <alignment horizontal="left" vertical="top" wrapText="1"/>
    </xf>
    <xf numFmtId="0" fontId="4" fillId="0" borderId="0" xfId="0" applyFont="1" applyFill="1" applyAlignment="1">
      <alignment horizontal="left"/>
    </xf>
    <xf numFmtId="4" fontId="4" fillId="0" borderId="0" xfId="0" applyNumberFormat="1" applyFont="1" applyFill="1" applyAlignment="1">
      <alignment horizontal="right"/>
    </xf>
    <xf numFmtId="0" fontId="10" fillId="0" borderId="0" xfId="0" applyFont="1" applyFill="1" applyBorder="1" applyAlignment="1">
      <alignment horizontal="left" vertical="top" wrapText="1"/>
    </xf>
    <xf numFmtId="0" fontId="10" fillId="0" borderId="8" xfId="0" applyFont="1" applyFill="1" applyBorder="1" applyAlignment="1">
      <alignment horizontal="left" vertical="top" wrapText="1"/>
    </xf>
    <xf numFmtId="0" fontId="8" fillId="0" borderId="8" xfId="0" applyFont="1" applyFill="1" applyBorder="1" applyAlignment="1">
      <alignment horizontal="left" wrapText="1"/>
    </xf>
    <xf numFmtId="4" fontId="8" fillId="0" borderId="8" xfId="0" applyNumberFormat="1" applyFont="1" applyFill="1" applyBorder="1" applyAlignment="1">
      <alignment horizontal="right" wrapText="1"/>
    </xf>
    <xf numFmtId="49" fontId="9" fillId="0" borderId="0" xfId="0" applyNumberFormat="1" applyFont="1" applyAlignment="1">
      <alignment vertical="top"/>
    </xf>
    <xf numFmtId="0" fontId="10" fillId="0" borderId="0" xfId="0" applyFont="1" applyFill="1" applyAlignment="1">
      <alignment horizontal="left" vertical="top" wrapText="1"/>
    </xf>
    <xf numFmtId="0" fontId="8" fillId="0" borderId="0" xfId="0" applyFont="1" applyFill="1" applyAlignment="1">
      <alignment horizontal="left" wrapText="1"/>
    </xf>
    <xf numFmtId="0" fontId="10" fillId="0" borderId="3" xfId="0" applyFont="1" applyFill="1" applyBorder="1" applyAlignment="1">
      <alignment horizontal="right" vertical="top" wrapText="1"/>
    </xf>
    <xf numFmtId="0" fontId="8" fillId="0" borderId="3" xfId="0" applyFont="1" applyFill="1" applyBorder="1" applyAlignment="1">
      <alignment horizontal="left" wrapText="1"/>
    </xf>
    <xf numFmtId="4" fontId="8" fillId="0" borderId="3" xfId="0" applyNumberFormat="1" applyFont="1" applyFill="1" applyBorder="1" applyAlignment="1">
      <alignment horizontal="right" wrapText="1"/>
    </xf>
    <xf numFmtId="0" fontId="8" fillId="0" borderId="0" xfId="0" applyFont="1" applyFill="1" applyBorder="1" applyAlignment="1">
      <alignment horizontal="left" wrapText="1"/>
    </xf>
    <xf numFmtId="4" fontId="8" fillId="0" borderId="0" xfId="0" applyNumberFormat="1" applyFont="1" applyFill="1" applyBorder="1" applyAlignment="1">
      <alignment horizontal="right" wrapText="1"/>
    </xf>
    <xf numFmtId="0" fontId="10" fillId="0" borderId="3" xfId="0" quotePrefix="1" applyFont="1" applyFill="1" applyBorder="1" applyAlignment="1">
      <alignment horizontal="right" vertical="top" wrapText="1"/>
    </xf>
    <xf numFmtId="0" fontId="10" fillId="0" borderId="7" xfId="0" applyFont="1" applyFill="1" applyBorder="1" applyAlignment="1">
      <alignment horizontal="left" vertical="top" wrapText="1"/>
    </xf>
    <xf numFmtId="0" fontId="8" fillId="0" borderId="7" xfId="0" applyFont="1" applyFill="1" applyBorder="1" applyAlignment="1">
      <alignment horizontal="left" wrapText="1"/>
    </xf>
    <xf numFmtId="4" fontId="8" fillId="0" borderId="7" xfId="0" applyNumberFormat="1" applyFont="1" applyFill="1" applyBorder="1" applyAlignment="1">
      <alignment horizontal="right" wrapText="1"/>
    </xf>
    <xf numFmtId="0" fontId="10" fillId="0" borderId="0" xfId="0" applyFont="1" applyFill="1" applyBorder="1" applyAlignment="1">
      <alignment vertical="top" wrapText="1"/>
    </xf>
    <xf numFmtId="0" fontId="10" fillId="0" borderId="0" xfId="0" applyFont="1" applyAlignment="1">
      <alignment vertical="top"/>
    </xf>
    <xf numFmtId="0" fontId="10" fillId="0" borderId="0" xfId="0" applyFont="1" applyFill="1" applyAlignment="1">
      <alignment horizontal="left" vertical="top"/>
    </xf>
    <xf numFmtId="0" fontId="13" fillId="0" borderId="0" xfId="0" applyFont="1" applyFill="1" applyAlignment="1">
      <alignment horizontal="left" vertical="top"/>
    </xf>
    <xf numFmtId="49" fontId="7" fillId="0" borderId="8" xfId="0" applyNumberFormat="1" applyFont="1" applyBorder="1" applyAlignment="1">
      <alignment vertical="top"/>
    </xf>
    <xf numFmtId="4" fontId="10" fillId="0" borderId="8" xfId="0" applyNumberFormat="1" applyFont="1" applyFill="1" applyBorder="1" applyAlignment="1"/>
    <xf numFmtId="4" fontId="10" fillId="0" borderId="0" xfId="0" applyNumberFormat="1" applyFont="1" applyFill="1" applyAlignment="1"/>
    <xf numFmtId="4" fontId="10" fillId="0" borderId="3" xfId="0" applyNumberFormat="1" applyFont="1" applyFill="1" applyBorder="1" applyAlignment="1"/>
    <xf numFmtId="4" fontId="10" fillId="0" borderId="0" xfId="0" applyNumberFormat="1" applyFont="1" applyFill="1" applyBorder="1" applyAlignment="1"/>
    <xf numFmtId="4" fontId="10" fillId="0" borderId="7" xfId="0" applyNumberFormat="1" applyFont="1" applyFill="1" applyBorder="1" applyAlignment="1"/>
    <xf numFmtId="0" fontId="7" fillId="0" borderId="3" xfId="0" applyFont="1" applyBorder="1" applyAlignment="1">
      <alignment horizontal="left" vertical="top"/>
    </xf>
    <xf numFmtId="10" fontId="4" fillId="0" borderId="0" xfId="0" applyNumberFormat="1" applyFont="1" applyFill="1" applyAlignment="1">
      <alignment horizontal="right" wrapText="1"/>
    </xf>
    <xf numFmtId="0" fontId="3" fillId="0" borderId="0" xfId="0" applyFont="1" applyAlignment="1">
      <alignment vertical="top"/>
    </xf>
    <xf numFmtId="0" fontId="12" fillId="0" borderId="0" xfId="0" applyFont="1" applyFill="1" applyBorder="1" applyAlignment="1">
      <alignment horizontal="left" vertical="top"/>
    </xf>
    <xf numFmtId="0" fontId="12" fillId="0" borderId="0" xfId="0" applyFont="1" applyFill="1" applyAlignment="1">
      <alignment horizontal="left" vertical="top"/>
    </xf>
    <xf numFmtId="1" fontId="4" fillId="0" borderId="0" xfId="1" applyNumberFormat="1" applyFont="1" applyFill="1" applyBorder="1" applyAlignment="1" applyProtection="1">
      <alignment horizontal="left" vertical="top" wrapText="1"/>
    </xf>
    <xf numFmtId="0" fontId="4" fillId="0" borderId="0" xfId="1" applyFont="1" applyFill="1" applyBorder="1" applyAlignment="1">
      <alignment horizontal="left" wrapText="1"/>
    </xf>
    <xf numFmtId="0" fontId="4" fillId="0" borderId="0" xfId="1" applyFont="1" applyFill="1" applyBorder="1" applyAlignment="1">
      <alignment horizontal="right" wrapText="1"/>
    </xf>
    <xf numFmtId="1" fontId="4" fillId="0" borderId="0" xfId="1" applyNumberFormat="1" applyFont="1" applyFill="1" applyAlignment="1" applyProtection="1">
      <alignment horizontal="left" vertical="top" wrapText="1"/>
    </xf>
    <xf numFmtId="0" fontId="4" fillId="0" borderId="0" xfId="2" applyFont="1" applyFill="1" applyAlignment="1" applyProtection="1">
      <alignment horizontal="left" wrapText="1"/>
    </xf>
    <xf numFmtId="1" fontId="4" fillId="0" borderId="0" xfId="1" applyNumberFormat="1" applyFont="1" applyFill="1" applyAlignment="1" applyProtection="1">
      <alignment horizontal="right" wrapText="1"/>
    </xf>
    <xf numFmtId="0" fontId="8" fillId="2" borderId="0" xfId="0" applyFont="1" applyFill="1" applyBorder="1" applyAlignment="1">
      <alignment horizontal="left"/>
    </xf>
    <xf numFmtId="4" fontId="8" fillId="2" borderId="0" xfId="0" applyNumberFormat="1" applyFont="1" applyFill="1" applyBorder="1" applyAlignment="1">
      <alignment horizontal="right" wrapText="1"/>
    </xf>
    <xf numFmtId="4" fontId="8" fillId="2" borderId="0" xfId="0" applyNumberFormat="1" applyFont="1" applyFill="1" applyBorder="1"/>
    <xf numFmtId="49" fontId="9" fillId="0" borderId="9" xfId="0" applyNumberFormat="1" applyFont="1" applyBorder="1" applyAlignment="1">
      <alignment vertical="top"/>
    </xf>
    <xf numFmtId="0" fontId="10" fillId="0" borderId="9" xfId="0" applyFont="1" applyFill="1" applyBorder="1" applyAlignment="1">
      <alignment horizontal="left" vertical="top" wrapText="1"/>
    </xf>
    <xf numFmtId="0" fontId="8" fillId="0" borderId="9" xfId="0" applyFont="1" applyFill="1" applyBorder="1" applyAlignment="1">
      <alignment horizontal="left" wrapText="1"/>
    </xf>
    <xf numFmtId="4" fontId="8" fillId="0" borderId="9" xfId="0" applyNumberFormat="1" applyFont="1" applyFill="1" applyBorder="1" applyAlignment="1">
      <alignment horizontal="right" wrapText="1"/>
    </xf>
    <xf numFmtId="4" fontId="10" fillId="0" borderId="9" xfId="0" applyNumberFormat="1" applyFont="1" applyFill="1" applyBorder="1" applyAlignment="1"/>
    <xf numFmtId="49" fontId="0" fillId="0" borderId="0" xfId="0" applyNumberFormat="1" applyFont="1" applyAlignment="1">
      <alignment vertical="top"/>
    </xf>
    <xf numFmtId="0" fontId="0" fillId="0" borderId="0" xfId="0" applyFont="1" applyAlignment="1">
      <alignment horizontal="left" vertical="top" wrapText="1"/>
    </xf>
    <xf numFmtId="0" fontId="0" fillId="0" borderId="0" xfId="0" applyFont="1" applyAlignment="1">
      <alignment horizontal="center"/>
    </xf>
    <xf numFmtId="4" fontId="0" fillId="0" borderId="0" xfId="0" applyNumberFormat="1" applyFont="1" applyAlignment="1"/>
    <xf numFmtId="0" fontId="0" fillId="0" borderId="0" xfId="0" applyFont="1" applyAlignment="1">
      <alignment horizontal="justify" vertical="top"/>
    </xf>
    <xf numFmtId="2" fontId="4" fillId="0" borderId="0" xfId="0" applyNumberFormat="1" applyFont="1" applyFill="1" applyAlignment="1">
      <alignment vertical="top" wrapText="1"/>
    </xf>
    <xf numFmtId="4" fontId="4" fillId="2" borderId="0" xfId="0" applyNumberFormat="1" applyFont="1" applyFill="1" applyAlignment="1">
      <alignment horizontal="right"/>
    </xf>
    <xf numFmtId="164" fontId="4" fillId="2" borderId="0" xfId="0" applyNumberFormat="1" applyFont="1" applyFill="1" applyAlignment="1"/>
    <xf numFmtId="0" fontId="0" fillId="0" borderId="0" xfId="0" applyFont="1" applyAlignment="1">
      <alignment horizontal="center" vertical="top"/>
    </xf>
    <xf numFmtId="4" fontId="0" fillId="0" borderId="0" xfId="0" applyNumberFormat="1" applyFont="1" applyAlignment="1">
      <alignment vertical="top"/>
    </xf>
    <xf numFmtId="0" fontId="4" fillId="0" borderId="0" xfId="0" applyFont="1" applyBorder="1" applyAlignment="1">
      <alignment vertical="top" wrapText="1"/>
    </xf>
    <xf numFmtId="49" fontId="0" fillId="0" borderId="0" xfId="0" applyNumberFormat="1" applyFont="1" applyBorder="1" applyAlignment="1">
      <alignment vertical="top"/>
    </xf>
    <xf numFmtId="0" fontId="4" fillId="0" borderId="0" xfId="0" applyNumberFormat="1" applyFont="1" applyBorder="1" applyAlignment="1">
      <alignment horizontal="left" vertical="top" wrapText="1"/>
    </xf>
    <xf numFmtId="4" fontId="4" fillId="2" borderId="0" xfId="0" applyNumberFormat="1" applyFont="1" applyFill="1" applyBorder="1" applyAlignment="1">
      <alignment horizontal="right" wrapText="1"/>
    </xf>
    <xf numFmtId="0" fontId="18" fillId="2" borderId="0" xfId="0" applyFont="1" applyFill="1" applyAlignment="1">
      <alignment horizontal="left" vertical="center" wrapText="1"/>
    </xf>
    <xf numFmtId="0" fontId="18" fillId="2" borderId="0" xfId="0" applyFont="1" applyFill="1" applyAlignment="1">
      <alignment vertical="center" wrapText="1"/>
    </xf>
    <xf numFmtId="0" fontId="0" fillId="0" borderId="0" xfId="0" applyFont="1" applyAlignment="1">
      <alignment vertical="top" wrapText="1"/>
    </xf>
    <xf numFmtId="0" fontId="0" fillId="0" borderId="0" xfId="0" applyFont="1" applyAlignment="1">
      <alignment horizontal="justify" vertical="top" wrapText="1"/>
    </xf>
    <xf numFmtId="9" fontId="0" fillId="0" borderId="0" xfId="0" applyNumberFormat="1" applyFont="1" applyAlignment="1">
      <alignment horizontal="center"/>
    </xf>
    <xf numFmtId="10" fontId="0" fillId="0" borderId="0" xfId="0" applyNumberFormat="1" applyFont="1" applyAlignment="1"/>
    <xf numFmtId="0" fontId="14" fillId="0" borderId="0" xfId="0" applyFont="1" applyAlignment="1">
      <alignment horizontal="center" vertical="top" wrapText="1"/>
    </xf>
  </cellXfs>
  <cellStyles count="3">
    <cellStyle name="Navadno" xfId="0" builtinId="0"/>
    <cellStyle name="Navadno 3 2" xfId="1" xr:uid="{00000000-0005-0000-0000-000001000000}"/>
    <cellStyle name="Normal_SKUPNO"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67944-FC50-49A3-A66F-67C8FAE9D639}">
  <sheetPr>
    <pageSetUpPr fitToPage="1"/>
  </sheetPr>
  <dimension ref="A1:H184"/>
  <sheetViews>
    <sheetView tabSelected="1" view="pageBreakPreview" zoomScale="130" zoomScaleNormal="100" zoomScaleSheetLayoutView="130" workbookViewId="0">
      <selection activeCell="M146" sqref="M146"/>
    </sheetView>
  </sheetViews>
  <sheetFormatPr defaultRowHeight="12.75" x14ac:dyDescent="0.2"/>
  <cols>
    <col min="1" max="2" width="2.85546875" style="2" customWidth="1"/>
    <col min="3" max="3" width="4" style="12" customWidth="1"/>
    <col min="4" max="4" width="43.42578125" style="1" customWidth="1"/>
    <col min="5" max="5" width="5" style="4" customWidth="1"/>
    <col min="6" max="6" width="10.7109375" style="9" customWidth="1"/>
    <col min="7" max="7" width="15.140625" style="9" customWidth="1"/>
    <col min="8" max="8" width="16.7109375" style="9" customWidth="1"/>
  </cols>
  <sheetData>
    <row r="1" spans="1:8" x14ac:dyDescent="0.2">
      <c r="A1" s="11"/>
      <c r="D1" s="6"/>
      <c r="E1" s="70"/>
      <c r="F1" s="70"/>
      <c r="G1" s="70"/>
      <c r="H1" s="70"/>
    </row>
    <row r="2" spans="1:8" x14ac:dyDescent="0.2">
      <c r="A2" s="11"/>
      <c r="D2" s="139" t="s">
        <v>84</v>
      </c>
      <c r="E2" s="139"/>
      <c r="F2" s="139"/>
      <c r="G2" s="139"/>
      <c r="H2" s="139"/>
    </row>
    <row r="3" spans="1:8" ht="43.5" customHeight="1" x14ac:dyDescent="0.2">
      <c r="A3" s="11"/>
      <c r="D3" s="139"/>
      <c r="E3" s="139"/>
      <c r="F3" s="139"/>
      <c r="G3" s="139"/>
      <c r="H3" s="139"/>
    </row>
    <row r="4" spans="1:8" ht="20.25" x14ac:dyDescent="0.2">
      <c r="A4" s="11"/>
      <c r="D4" s="69"/>
      <c r="E4" s="70"/>
      <c r="F4" s="70"/>
      <c r="G4" s="70"/>
      <c r="H4" s="70"/>
    </row>
    <row r="5" spans="1:8" x14ac:dyDescent="0.2">
      <c r="A5" s="11"/>
      <c r="D5" s="6"/>
      <c r="E5" s="70"/>
      <c r="F5" s="70"/>
      <c r="G5" s="70"/>
      <c r="H5" s="70"/>
    </row>
    <row r="6" spans="1:8" ht="15.75" x14ac:dyDescent="0.2">
      <c r="A6" s="11"/>
      <c r="D6" s="90" t="s">
        <v>52</v>
      </c>
      <c r="E6" s="23"/>
      <c r="F6" s="16"/>
      <c r="G6" s="16"/>
      <c r="H6" s="18"/>
    </row>
    <row r="7" spans="1:8" ht="15.75" x14ac:dyDescent="0.2">
      <c r="A7" s="11"/>
      <c r="D7" s="91" t="s">
        <v>53</v>
      </c>
      <c r="E7" s="23"/>
      <c r="F7" s="16"/>
      <c r="G7" s="16"/>
      <c r="H7" s="18"/>
    </row>
    <row r="8" spans="1:8" ht="15.75" x14ac:dyDescent="0.2">
      <c r="A8" s="11"/>
      <c r="D8" s="91" t="s">
        <v>54</v>
      </c>
      <c r="E8" s="23"/>
      <c r="F8" s="16"/>
      <c r="G8" s="16"/>
      <c r="H8" s="18"/>
    </row>
    <row r="9" spans="1:8" ht="15.75" x14ac:dyDescent="0.2">
      <c r="A9" s="11"/>
      <c r="D9" s="90" t="s">
        <v>55</v>
      </c>
      <c r="E9" s="23"/>
      <c r="F9" s="16"/>
      <c r="G9" s="16"/>
      <c r="H9" s="18"/>
    </row>
    <row r="10" spans="1:8" ht="15.75" x14ac:dyDescent="0.2">
      <c r="A10" s="11"/>
      <c r="D10" s="90"/>
      <c r="E10" s="23"/>
      <c r="F10" s="16"/>
      <c r="G10" s="16"/>
      <c r="H10" s="18"/>
    </row>
    <row r="11" spans="1:8" ht="15.75" x14ac:dyDescent="0.2">
      <c r="A11" s="11"/>
      <c r="D11" s="79"/>
      <c r="E11" s="23"/>
      <c r="F11" s="16"/>
      <c r="G11" s="16"/>
      <c r="H11" s="18"/>
    </row>
    <row r="12" spans="1:8" ht="15.75" x14ac:dyDescent="0.2">
      <c r="A12" s="11"/>
      <c r="D12" s="79" t="s">
        <v>56</v>
      </c>
      <c r="E12" s="23"/>
      <c r="F12" s="16"/>
      <c r="G12" s="16"/>
      <c r="H12" s="18"/>
    </row>
    <row r="13" spans="1:8" ht="18" x14ac:dyDescent="0.2">
      <c r="A13" s="11"/>
      <c r="D13" s="104" t="s">
        <v>61</v>
      </c>
      <c r="E13" s="72"/>
      <c r="F13" s="73"/>
      <c r="G13" s="73"/>
      <c r="H13" s="18"/>
    </row>
    <row r="14" spans="1:8" ht="15.75" x14ac:dyDescent="0.2">
      <c r="A14" s="11"/>
      <c r="D14" s="92"/>
      <c r="E14" s="72"/>
      <c r="F14" s="73"/>
      <c r="G14" s="73"/>
      <c r="H14" s="18"/>
    </row>
    <row r="15" spans="1:8" ht="15.75" x14ac:dyDescent="0.2">
      <c r="A15" s="11"/>
      <c r="D15" s="92"/>
      <c r="E15" s="72"/>
      <c r="F15" s="73"/>
      <c r="G15" s="73"/>
      <c r="H15" s="18"/>
    </row>
    <row r="16" spans="1:8" ht="15.75" x14ac:dyDescent="0.2">
      <c r="A16" s="11"/>
      <c r="D16" s="93" t="s">
        <v>62</v>
      </c>
      <c r="E16" s="72"/>
      <c r="F16" s="73"/>
      <c r="G16" s="73"/>
      <c r="H16" s="18"/>
    </row>
    <row r="17" spans="1:8" ht="15.75" x14ac:dyDescent="0.2">
      <c r="A17" s="11"/>
      <c r="D17" s="92"/>
      <c r="E17" s="72"/>
      <c r="F17" s="73"/>
      <c r="G17" s="73"/>
      <c r="H17" s="18"/>
    </row>
    <row r="18" spans="1:8" ht="15.75" x14ac:dyDescent="0.2">
      <c r="A18" s="11"/>
      <c r="D18" s="92"/>
      <c r="E18" s="72"/>
      <c r="F18" s="73"/>
      <c r="G18" s="73"/>
      <c r="H18" s="18"/>
    </row>
    <row r="19" spans="1:8" ht="15.75" x14ac:dyDescent="0.2">
      <c r="A19" s="11"/>
      <c r="D19" s="92"/>
      <c r="E19" s="72"/>
      <c r="F19" s="73"/>
      <c r="G19" s="73"/>
      <c r="H19" s="18"/>
    </row>
    <row r="20" spans="1:8" ht="15.75" x14ac:dyDescent="0.2">
      <c r="A20" s="11"/>
      <c r="D20" s="92"/>
      <c r="E20" s="72"/>
      <c r="F20" s="73"/>
      <c r="G20" s="73"/>
      <c r="H20" s="18"/>
    </row>
    <row r="21" spans="1:8" ht="15.75" x14ac:dyDescent="0.2">
      <c r="A21" s="11"/>
      <c r="D21" s="93" t="s">
        <v>63</v>
      </c>
      <c r="E21" s="72"/>
      <c r="F21" s="73"/>
      <c r="G21" s="73"/>
      <c r="H21" s="18"/>
    </row>
    <row r="22" spans="1:8" x14ac:dyDescent="0.2">
      <c r="A22" s="11"/>
      <c r="D22" s="71"/>
      <c r="E22" s="23"/>
      <c r="F22" s="16"/>
      <c r="G22" s="16"/>
      <c r="H22" s="18"/>
    </row>
    <row r="23" spans="1:8" x14ac:dyDescent="0.2">
      <c r="A23" s="11"/>
      <c r="D23" s="71"/>
      <c r="E23" s="23"/>
      <c r="F23" s="16"/>
      <c r="G23" s="16"/>
      <c r="H23" s="18"/>
    </row>
    <row r="24" spans="1:8" x14ac:dyDescent="0.2">
      <c r="A24" s="11"/>
      <c r="D24" s="71"/>
      <c r="E24" s="23"/>
      <c r="F24" s="16"/>
      <c r="G24" s="16"/>
      <c r="H24" s="18"/>
    </row>
    <row r="25" spans="1:8" x14ac:dyDescent="0.2">
      <c r="A25" s="11"/>
      <c r="D25" s="71"/>
      <c r="E25" s="23"/>
      <c r="F25" s="16"/>
      <c r="G25" s="16"/>
      <c r="H25" s="18"/>
    </row>
    <row r="26" spans="1:8" x14ac:dyDescent="0.2">
      <c r="A26" s="11"/>
      <c r="D26" s="71"/>
      <c r="E26" s="23"/>
      <c r="F26" s="16"/>
      <c r="G26" s="16"/>
      <c r="H26" s="18"/>
    </row>
    <row r="27" spans="1:8" ht="18" x14ac:dyDescent="0.2">
      <c r="A27" s="11"/>
      <c r="D27" s="103" t="s">
        <v>85</v>
      </c>
      <c r="E27" s="23"/>
      <c r="F27" s="16"/>
      <c r="G27" s="16"/>
      <c r="H27" s="18"/>
    </row>
    <row r="28" spans="1:8" x14ac:dyDescent="0.2">
      <c r="A28" s="11"/>
      <c r="E28" s="37"/>
      <c r="F28" s="38"/>
      <c r="G28" s="38"/>
      <c r="H28" s="39"/>
    </row>
    <row r="29" spans="1:8" ht="15.75" x14ac:dyDescent="0.2">
      <c r="A29" s="11"/>
      <c r="D29" s="74"/>
      <c r="E29" s="37"/>
      <c r="F29" s="38"/>
      <c r="G29" s="38"/>
      <c r="H29" s="39"/>
    </row>
    <row r="30" spans="1:8" ht="15.75" x14ac:dyDescent="0.25">
      <c r="A30" s="11"/>
      <c r="C30" s="94" t="s">
        <v>13</v>
      </c>
      <c r="D30" s="75" t="s">
        <v>12</v>
      </c>
      <c r="E30" s="76"/>
      <c r="F30" s="77"/>
      <c r="G30" s="77"/>
      <c r="H30" s="95">
        <f>+H72</f>
        <v>0</v>
      </c>
    </row>
    <row r="31" spans="1:8" ht="15.75" x14ac:dyDescent="0.25">
      <c r="A31" s="11"/>
      <c r="C31" s="46"/>
      <c r="D31" s="79"/>
      <c r="E31" s="80"/>
      <c r="F31" s="47"/>
      <c r="G31" s="47"/>
      <c r="H31" s="96"/>
    </row>
    <row r="32" spans="1:8" ht="15.75" x14ac:dyDescent="0.25">
      <c r="A32" s="11"/>
      <c r="C32" s="94" t="s">
        <v>14</v>
      </c>
      <c r="D32" s="75" t="s">
        <v>20</v>
      </c>
      <c r="E32" s="76"/>
      <c r="F32" s="77"/>
      <c r="G32" s="77"/>
      <c r="H32" s="95">
        <f>+H113</f>
        <v>0</v>
      </c>
    </row>
    <row r="33" spans="1:8" ht="15.75" x14ac:dyDescent="0.25">
      <c r="A33" s="11"/>
      <c r="C33" s="46"/>
      <c r="D33" s="79"/>
      <c r="E33" s="80"/>
      <c r="F33" s="47"/>
      <c r="G33" s="47"/>
      <c r="H33" s="96"/>
    </row>
    <row r="34" spans="1:8" ht="15.75" x14ac:dyDescent="0.25">
      <c r="A34" s="11"/>
      <c r="C34" s="94" t="s">
        <v>16</v>
      </c>
      <c r="D34" s="75" t="s">
        <v>34</v>
      </c>
      <c r="E34" s="76"/>
      <c r="F34" s="77"/>
      <c r="G34" s="77"/>
      <c r="H34" s="95">
        <f>+H156</f>
        <v>0</v>
      </c>
    </row>
    <row r="35" spans="1:8" ht="15.75" x14ac:dyDescent="0.25">
      <c r="A35" s="11"/>
      <c r="C35" s="46"/>
      <c r="D35" s="79"/>
      <c r="E35" s="80"/>
      <c r="F35" s="47"/>
      <c r="G35" s="47"/>
      <c r="H35" s="96"/>
    </row>
    <row r="36" spans="1:8" ht="15.75" x14ac:dyDescent="0.25">
      <c r="A36" s="11"/>
      <c r="C36" s="94" t="s">
        <v>17</v>
      </c>
      <c r="D36" s="75" t="s">
        <v>60</v>
      </c>
      <c r="E36" s="76"/>
      <c r="F36" s="77"/>
      <c r="G36" s="77"/>
      <c r="H36" s="95">
        <f>+H179</f>
        <v>0</v>
      </c>
    </row>
    <row r="37" spans="1:8" ht="15.75" x14ac:dyDescent="0.25">
      <c r="A37" s="11"/>
      <c r="C37" s="78"/>
      <c r="D37" s="79"/>
      <c r="E37" s="80"/>
      <c r="F37" s="47"/>
      <c r="G37" s="47"/>
      <c r="H37" s="96"/>
    </row>
    <row r="38" spans="1:8" ht="16.5" thickBot="1" x14ac:dyDescent="0.3">
      <c r="A38" s="11"/>
      <c r="C38" s="114"/>
      <c r="D38" s="115" t="s">
        <v>57</v>
      </c>
      <c r="E38" s="116"/>
      <c r="F38" s="117"/>
      <c r="G38" s="117"/>
      <c r="H38" s="118">
        <f>SUM(H30:H37)</f>
        <v>0</v>
      </c>
    </row>
    <row r="39" spans="1:8" ht="15.75" x14ac:dyDescent="0.25">
      <c r="A39" s="11"/>
      <c r="C39" s="78"/>
      <c r="D39" s="74"/>
      <c r="E39" s="84"/>
      <c r="F39" s="85"/>
      <c r="G39" s="85"/>
      <c r="H39" s="98"/>
    </row>
    <row r="40" spans="1:8" ht="16.5" thickBot="1" x14ac:dyDescent="0.3">
      <c r="A40" s="11"/>
      <c r="C40" s="78"/>
      <c r="D40" s="86" t="s">
        <v>58</v>
      </c>
      <c r="E40" s="82"/>
      <c r="F40" s="83"/>
      <c r="G40" s="83"/>
      <c r="H40" s="97">
        <f>+H38*0.22</f>
        <v>0</v>
      </c>
    </row>
    <row r="41" spans="1:8" ht="16.5" thickTop="1" x14ac:dyDescent="0.25">
      <c r="A41" s="11"/>
      <c r="C41" s="78"/>
      <c r="D41" s="87"/>
      <c r="E41" s="88"/>
      <c r="F41" s="89"/>
      <c r="G41" s="89"/>
      <c r="H41" s="99"/>
    </row>
    <row r="42" spans="1:8" ht="16.5" thickBot="1" x14ac:dyDescent="0.3">
      <c r="A42" s="11"/>
      <c r="C42" s="78"/>
      <c r="D42" s="81" t="s">
        <v>59</v>
      </c>
      <c r="E42" s="82"/>
      <c r="F42" s="83"/>
      <c r="G42" s="83"/>
      <c r="H42" s="97">
        <f>+H40+H38</f>
        <v>0</v>
      </c>
    </row>
    <row r="43" spans="1:8" ht="13.5" thickTop="1" x14ac:dyDescent="0.2">
      <c r="A43" s="11"/>
      <c r="D43" s="6"/>
      <c r="E43" s="70"/>
      <c r="F43" s="70"/>
      <c r="G43" s="70"/>
      <c r="H43" s="70"/>
    </row>
    <row r="44" spans="1:8" x14ac:dyDescent="0.2">
      <c r="A44" s="11"/>
      <c r="D44" s="6"/>
      <c r="E44" s="70"/>
      <c r="F44" s="70"/>
      <c r="G44" s="70"/>
      <c r="H44" s="70"/>
    </row>
    <row r="45" spans="1:8" x14ac:dyDescent="0.2">
      <c r="A45" s="11"/>
      <c r="D45" s="6"/>
      <c r="E45" s="70"/>
      <c r="F45" s="70"/>
      <c r="G45" s="70"/>
      <c r="H45" s="70"/>
    </row>
    <row r="46" spans="1:8" x14ac:dyDescent="0.2">
      <c r="A46" s="11"/>
      <c r="D46" s="6"/>
      <c r="E46" s="70"/>
      <c r="F46" s="70"/>
      <c r="G46" s="70"/>
      <c r="H46" s="70"/>
    </row>
    <row r="47" spans="1:8" x14ac:dyDescent="0.2">
      <c r="A47" s="11"/>
      <c r="D47" s="6"/>
      <c r="E47" s="70"/>
      <c r="F47" s="70"/>
      <c r="G47" s="70"/>
      <c r="H47" s="70"/>
    </row>
    <row r="48" spans="1:8" x14ac:dyDescent="0.2">
      <c r="A48" s="11"/>
      <c r="D48" s="6"/>
      <c r="E48" s="70"/>
      <c r="F48" s="70"/>
      <c r="G48" s="70"/>
      <c r="H48" s="70"/>
    </row>
    <row r="49" spans="1:8" ht="13.5" customHeight="1" x14ac:dyDescent="0.2">
      <c r="D49" s="5"/>
      <c r="E49" s="70"/>
      <c r="F49" s="70"/>
      <c r="G49" s="70"/>
      <c r="H49" s="70"/>
    </row>
    <row r="51" spans="1:8" x14ac:dyDescent="0.2">
      <c r="A51" s="3"/>
      <c r="D51" s="7"/>
    </row>
    <row r="52" spans="1:8" x14ac:dyDescent="0.2">
      <c r="D52" s="1" t="s">
        <v>82</v>
      </c>
      <c r="E52" s="70"/>
      <c r="F52" s="70"/>
      <c r="G52" s="102" t="s">
        <v>83</v>
      </c>
      <c r="H52" s="70"/>
    </row>
    <row r="54" spans="1:8" ht="13.5" thickBot="1" x14ac:dyDescent="0.25"/>
    <row r="55" spans="1:8" ht="13.5" thickBot="1" x14ac:dyDescent="0.25">
      <c r="A55" s="3"/>
      <c r="B55" s="58" t="s">
        <v>50</v>
      </c>
      <c r="C55" s="59" t="s">
        <v>51</v>
      </c>
      <c r="D55" s="8" t="s">
        <v>4</v>
      </c>
      <c r="E55" s="8" t="s">
        <v>0</v>
      </c>
      <c r="F55" s="10" t="s">
        <v>2</v>
      </c>
      <c r="G55" s="10" t="s">
        <v>1</v>
      </c>
      <c r="H55" s="10" t="s">
        <v>3</v>
      </c>
    </row>
    <row r="56" spans="1:8" ht="13.5" thickBot="1" x14ac:dyDescent="0.25"/>
    <row r="57" spans="1:8" ht="16.5" thickBot="1" x14ac:dyDescent="0.25">
      <c r="B57" s="40" t="s">
        <v>13</v>
      </c>
      <c r="C57" s="41"/>
      <c r="D57" s="42" t="s">
        <v>12</v>
      </c>
      <c r="E57" s="51"/>
      <c r="F57" s="52"/>
      <c r="G57" s="52"/>
      <c r="H57" s="53"/>
    </row>
    <row r="58" spans="1:8" ht="15.75" x14ac:dyDescent="0.2">
      <c r="B58" s="68"/>
      <c r="C58" s="54"/>
      <c r="D58" s="55"/>
      <c r="E58" s="56"/>
      <c r="F58" s="57"/>
      <c r="G58" s="57"/>
      <c r="H58" s="57"/>
    </row>
    <row r="59" spans="1:8" ht="25.5" x14ac:dyDescent="0.2">
      <c r="C59" s="119" t="s">
        <v>5</v>
      </c>
      <c r="D59" s="120" t="s">
        <v>112</v>
      </c>
      <c r="E59" s="121" t="s">
        <v>15</v>
      </c>
      <c r="F59" s="122">
        <v>1</v>
      </c>
      <c r="G59" s="122"/>
      <c r="H59" s="122">
        <f t="shared" ref="H59" si="0">G59*F59</f>
        <v>0</v>
      </c>
    </row>
    <row r="60" spans="1:8" x14ac:dyDescent="0.2">
      <c r="C60" s="119"/>
      <c r="D60" s="123"/>
      <c r="E60" s="121"/>
      <c r="F60" s="122"/>
      <c r="G60" s="122"/>
      <c r="H60" s="122"/>
    </row>
    <row r="61" spans="1:8" ht="104.25" customHeight="1" x14ac:dyDescent="0.2">
      <c r="C61" s="119" t="s">
        <v>14</v>
      </c>
      <c r="D61" s="120" t="s">
        <v>100</v>
      </c>
      <c r="E61" s="121" t="s">
        <v>15</v>
      </c>
      <c r="F61" s="122">
        <v>1</v>
      </c>
      <c r="G61" s="122"/>
      <c r="H61" s="122">
        <f t="shared" ref="H61" si="1">G61*F61</f>
        <v>0</v>
      </c>
    </row>
    <row r="62" spans="1:8" x14ac:dyDescent="0.2">
      <c r="C62" s="119"/>
      <c r="D62" s="120"/>
      <c r="E62" s="121"/>
      <c r="F62" s="122"/>
      <c r="G62" s="122"/>
      <c r="H62" s="122"/>
    </row>
    <row r="63" spans="1:8" ht="114.75" x14ac:dyDescent="0.2">
      <c r="C63" s="13" t="s">
        <v>16</v>
      </c>
      <c r="D63" s="14" t="s">
        <v>73</v>
      </c>
      <c r="E63" s="15" t="s">
        <v>15</v>
      </c>
      <c r="F63" s="16">
        <v>1</v>
      </c>
      <c r="G63" s="17"/>
      <c r="H63" s="18">
        <f>G63*F63</f>
        <v>0</v>
      </c>
    </row>
    <row r="64" spans="1:8" x14ac:dyDescent="0.2">
      <c r="C64" s="13"/>
      <c r="D64" s="14"/>
      <c r="E64" s="15"/>
      <c r="F64" s="16"/>
      <c r="G64" s="17"/>
      <c r="H64" s="18"/>
    </row>
    <row r="65" spans="2:8" ht="103.5" customHeight="1" x14ac:dyDescent="0.2">
      <c r="C65" s="13" t="s">
        <v>17</v>
      </c>
      <c r="D65" s="14" t="s">
        <v>18</v>
      </c>
      <c r="E65" s="15" t="s">
        <v>15</v>
      </c>
      <c r="F65" s="16">
        <v>1</v>
      </c>
      <c r="G65" s="17"/>
      <c r="H65" s="18">
        <f>G65*F65</f>
        <v>0</v>
      </c>
    </row>
    <row r="66" spans="2:8" ht="15" customHeight="1" x14ac:dyDescent="0.2">
      <c r="C66" s="13"/>
      <c r="D66" s="14"/>
      <c r="E66" s="15"/>
      <c r="F66" s="16"/>
      <c r="G66" s="17"/>
      <c r="H66" s="18"/>
    </row>
    <row r="67" spans="2:8" ht="51" x14ac:dyDescent="0.2">
      <c r="C67" s="119" t="s">
        <v>19</v>
      </c>
      <c r="D67" s="120" t="s">
        <v>87</v>
      </c>
      <c r="E67" s="121" t="s">
        <v>43</v>
      </c>
      <c r="F67" s="122">
        <v>1</v>
      </c>
      <c r="G67" s="122"/>
      <c r="H67" s="122">
        <f t="shared" ref="H67" si="2">G67*F67</f>
        <v>0</v>
      </c>
    </row>
    <row r="68" spans="2:8" ht="15.75" customHeight="1" x14ac:dyDescent="0.2">
      <c r="C68" s="13"/>
      <c r="D68" s="14"/>
      <c r="E68" s="15"/>
      <c r="F68" s="16"/>
      <c r="G68" s="17"/>
      <c r="H68" s="18"/>
    </row>
    <row r="69" spans="2:8" ht="76.5" x14ac:dyDescent="0.2">
      <c r="C69" s="13" t="s">
        <v>26</v>
      </c>
      <c r="D69" s="124" t="s">
        <v>86</v>
      </c>
      <c r="E69" s="15" t="s">
        <v>11</v>
      </c>
      <c r="F69" s="125">
        <v>5</v>
      </c>
      <c r="G69" s="126"/>
      <c r="H69" s="19">
        <f>G69*F69</f>
        <v>0</v>
      </c>
    </row>
    <row r="70" spans="2:8" x14ac:dyDescent="0.2">
      <c r="C70" s="13"/>
      <c r="D70" s="124"/>
      <c r="E70" s="15"/>
      <c r="F70" s="125"/>
      <c r="G70" s="126"/>
      <c r="H70" s="19"/>
    </row>
    <row r="71" spans="2:8" ht="15.75" x14ac:dyDescent="0.25">
      <c r="C71" s="33"/>
      <c r="D71" s="63"/>
      <c r="E71" s="64"/>
      <c r="F71" s="65"/>
      <c r="G71" s="66"/>
      <c r="H71" s="67"/>
    </row>
    <row r="72" spans="2:8" ht="16.5" thickBot="1" x14ac:dyDescent="0.25">
      <c r="C72" s="13"/>
      <c r="D72" s="60" t="s">
        <v>41</v>
      </c>
      <c r="E72" s="61"/>
      <c r="F72" s="62"/>
      <c r="G72" s="62"/>
      <c r="H72" s="62">
        <f>+SUM(H59:H70)</f>
        <v>0</v>
      </c>
    </row>
    <row r="73" spans="2:8" ht="13.5" thickTop="1" x14ac:dyDescent="0.2">
      <c r="C73" s="13"/>
      <c r="D73" s="34"/>
      <c r="E73" s="35"/>
      <c r="F73" s="36"/>
      <c r="G73" s="36"/>
      <c r="H73" s="36"/>
    </row>
    <row r="74" spans="2:8" ht="13.5" thickBot="1" x14ac:dyDescent="0.25">
      <c r="C74" s="13"/>
      <c r="D74" s="14"/>
      <c r="E74" s="15"/>
      <c r="F74" s="16"/>
      <c r="G74" s="17"/>
      <c r="H74" s="18"/>
    </row>
    <row r="75" spans="2:8" ht="16.5" thickBot="1" x14ac:dyDescent="0.25">
      <c r="B75" s="40" t="s">
        <v>14</v>
      </c>
      <c r="C75" s="41"/>
      <c r="D75" s="42" t="s">
        <v>20</v>
      </c>
      <c r="E75" s="48"/>
      <c r="F75" s="49"/>
      <c r="G75" s="49"/>
      <c r="H75" s="50"/>
    </row>
    <row r="76" spans="2:8" x14ac:dyDescent="0.2">
      <c r="C76" s="119"/>
      <c r="D76" s="123"/>
      <c r="E76" s="121"/>
      <c r="F76" s="122"/>
      <c r="G76" s="122"/>
      <c r="H76" s="122"/>
    </row>
    <row r="77" spans="2:8" x14ac:dyDescent="0.2">
      <c r="C77" s="119" t="s">
        <v>13</v>
      </c>
      <c r="D77" s="20" t="s">
        <v>113</v>
      </c>
      <c r="E77" s="15" t="s">
        <v>21</v>
      </c>
      <c r="F77" s="21">
        <v>30</v>
      </c>
      <c r="G77" s="17"/>
      <c r="H77" s="19">
        <f>G77*F77</f>
        <v>0</v>
      </c>
    </row>
    <row r="78" spans="2:8" x14ac:dyDescent="0.2">
      <c r="C78" s="119"/>
      <c r="D78" s="20"/>
      <c r="E78" s="15"/>
      <c r="F78" s="21"/>
      <c r="G78" s="17"/>
      <c r="H78" s="19"/>
    </row>
    <row r="79" spans="2:8" ht="76.5" x14ac:dyDescent="0.2">
      <c r="C79" s="119" t="s">
        <v>14</v>
      </c>
      <c r="D79" s="20" t="s">
        <v>22</v>
      </c>
      <c r="E79" s="15" t="s">
        <v>7</v>
      </c>
      <c r="F79" s="21">
        <v>8</v>
      </c>
      <c r="G79" s="17"/>
      <c r="H79" s="19">
        <f>G79*F79</f>
        <v>0</v>
      </c>
    </row>
    <row r="80" spans="2:8" x14ac:dyDescent="0.2">
      <c r="C80" s="119"/>
      <c r="D80" s="123"/>
      <c r="E80" s="121"/>
      <c r="F80" s="122"/>
      <c r="G80" s="122"/>
      <c r="H80" s="122"/>
    </row>
    <row r="81" spans="3:8" ht="44.25" customHeight="1" x14ac:dyDescent="0.2">
      <c r="C81" s="119" t="s">
        <v>16</v>
      </c>
      <c r="D81" s="123" t="s">
        <v>101</v>
      </c>
      <c r="E81" s="121" t="s">
        <v>7</v>
      </c>
      <c r="F81" s="122">
        <v>2</v>
      </c>
      <c r="G81" s="122"/>
      <c r="H81" s="122">
        <f>G81*F81</f>
        <v>0</v>
      </c>
    </row>
    <row r="82" spans="3:8" ht="18" customHeight="1" x14ac:dyDescent="0.2">
      <c r="C82" s="119"/>
      <c r="D82" s="123"/>
      <c r="E82" s="121"/>
      <c r="F82" s="122"/>
      <c r="G82" s="122"/>
      <c r="H82" s="122"/>
    </row>
    <row r="83" spans="3:8" ht="51" customHeight="1" x14ac:dyDescent="0.2">
      <c r="C83" s="119" t="s">
        <v>17</v>
      </c>
      <c r="D83" s="123" t="s">
        <v>102</v>
      </c>
      <c r="E83" s="121" t="s">
        <v>11</v>
      </c>
      <c r="F83" s="122">
        <v>2</v>
      </c>
      <c r="G83" s="122"/>
      <c r="H83" s="122">
        <f>G83*F83</f>
        <v>0</v>
      </c>
    </row>
    <row r="84" spans="3:8" ht="15.75" customHeight="1" x14ac:dyDescent="0.2">
      <c r="C84" s="119"/>
      <c r="D84" s="123"/>
      <c r="E84" s="121"/>
      <c r="F84" s="122"/>
      <c r="G84" s="122"/>
      <c r="H84" s="122"/>
    </row>
    <row r="85" spans="3:8" ht="45.75" customHeight="1" x14ac:dyDescent="0.2">
      <c r="C85" s="119" t="s">
        <v>19</v>
      </c>
      <c r="D85" s="120" t="s">
        <v>31</v>
      </c>
      <c r="E85" s="121" t="s">
        <v>7</v>
      </c>
      <c r="F85" s="122">
        <v>5</v>
      </c>
      <c r="G85" s="122"/>
      <c r="H85" s="122">
        <f>G85*F85</f>
        <v>0</v>
      </c>
    </row>
    <row r="86" spans="3:8" x14ac:dyDescent="0.2">
      <c r="C86" s="119"/>
      <c r="D86" s="123"/>
      <c r="E86" s="121"/>
      <c r="F86" s="122"/>
      <c r="G86" s="122"/>
      <c r="H86" s="122"/>
    </row>
    <row r="87" spans="3:8" ht="42" customHeight="1" x14ac:dyDescent="0.2">
      <c r="C87" s="119" t="s">
        <v>26</v>
      </c>
      <c r="D87" s="120" t="s">
        <v>23</v>
      </c>
      <c r="E87" s="121" t="s">
        <v>7</v>
      </c>
      <c r="F87" s="122">
        <v>15</v>
      </c>
      <c r="G87" s="122"/>
      <c r="H87" s="122">
        <f>G87*F87</f>
        <v>0</v>
      </c>
    </row>
    <row r="88" spans="3:8" x14ac:dyDescent="0.2">
      <c r="C88" s="119"/>
      <c r="D88" s="123"/>
      <c r="E88" s="127"/>
      <c r="F88" s="128"/>
      <c r="G88" s="128"/>
      <c r="H88" s="128"/>
    </row>
    <row r="89" spans="3:8" ht="51" x14ac:dyDescent="0.2">
      <c r="C89" s="119" t="s">
        <v>27</v>
      </c>
      <c r="D89" s="120" t="s">
        <v>25</v>
      </c>
      <c r="E89" s="121" t="s">
        <v>7</v>
      </c>
      <c r="F89" s="122">
        <v>115</v>
      </c>
      <c r="G89" s="122"/>
      <c r="H89" s="122">
        <f>G89*F89</f>
        <v>0</v>
      </c>
    </row>
    <row r="90" spans="3:8" x14ac:dyDescent="0.2">
      <c r="C90" s="119"/>
      <c r="D90" s="123"/>
      <c r="E90" s="121"/>
      <c r="F90" s="122"/>
      <c r="G90" s="122"/>
      <c r="H90" s="122"/>
    </row>
    <row r="91" spans="3:8" ht="51" x14ac:dyDescent="0.2">
      <c r="C91" s="119" t="s">
        <v>45</v>
      </c>
      <c r="D91" s="120" t="s">
        <v>24</v>
      </c>
      <c r="E91" s="121" t="s">
        <v>7</v>
      </c>
      <c r="F91" s="122">
        <v>5</v>
      </c>
      <c r="G91" s="122"/>
      <c r="H91" s="122">
        <f>G91*F91</f>
        <v>0</v>
      </c>
    </row>
    <row r="92" spans="3:8" x14ac:dyDescent="0.2">
      <c r="C92" s="119"/>
      <c r="D92" s="123"/>
      <c r="E92" s="121"/>
      <c r="F92" s="122"/>
      <c r="G92" s="122"/>
      <c r="H92" s="122"/>
    </row>
    <row r="93" spans="3:8" ht="28.5" customHeight="1" x14ac:dyDescent="0.2">
      <c r="C93" s="119" t="s">
        <v>46</v>
      </c>
      <c r="D93" s="22" t="s">
        <v>114</v>
      </c>
      <c r="E93" s="23" t="s">
        <v>6</v>
      </c>
      <c r="F93" s="16">
        <v>45</v>
      </c>
      <c r="G93" s="21"/>
      <c r="H93" s="18">
        <f>G93*F93</f>
        <v>0</v>
      </c>
    </row>
    <row r="94" spans="3:8" x14ac:dyDescent="0.2">
      <c r="C94" s="119"/>
      <c r="D94" s="22"/>
      <c r="E94" s="23"/>
      <c r="F94" s="16"/>
      <c r="G94" s="21"/>
      <c r="H94" s="18"/>
    </row>
    <row r="95" spans="3:8" ht="39.75" customHeight="1" x14ac:dyDescent="0.2">
      <c r="C95" s="119" t="s">
        <v>47</v>
      </c>
      <c r="D95" s="20" t="s">
        <v>28</v>
      </c>
      <c r="E95" s="23" t="s">
        <v>6</v>
      </c>
      <c r="F95" s="16">
        <v>45</v>
      </c>
      <c r="G95" s="21"/>
      <c r="H95" s="18">
        <f>G95*F95</f>
        <v>0</v>
      </c>
    </row>
    <row r="96" spans="3:8" x14ac:dyDescent="0.2">
      <c r="C96" s="119"/>
      <c r="D96" s="20"/>
      <c r="E96" s="23"/>
      <c r="F96" s="16"/>
      <c r="G96" s="21"/>
      <c r="H96" s="18"/>
    </row>
    <row r="97" spans="3:8" ht="118.5" customHeight="1" x14ac:dyDescent="0.2">
      <c r="C97" s="119" t="s">
        <v>48</v>
      </c>
      <c r="D97" s="20" t="s">
        <v>104</v>
      </c>
      <c r="E97" s="15" t="s">
        <v>7</v>
      </c>
      <c r="F97" s="16">
        <f>115*0.8</f>
        <v>92</v>
      </c>
      <c r="G97" s="21"/>
      <c r="H97" s="18">
        <f>G97*F97</f>
        <v>0</v>
      </c>
    </row>
    <row r="98" spans="3:8" x14ac:dyDescent="0.2">
      <c r="C98" s="119"/>
      <c r="D98" s="123"/>
      <c r="E98" s="121"/>
      <c r="F98" s="122"/>
      <c r="G98" s="122"/>
      <c r="H98" s="122"/>
    </row>
    <row r="99" spans="3:8" ht="117.75" customHeight="1" x14ac:dyDescent="0.2">
      <c r="C99" s="119" t="s">
        <v>49</v>
      </c>
      <c r="D99" s="20" t="s">
        <v>29</v>
      </c>
      <c r="E99" s="15" t="s">
        <v>7</v>
      </c>
      <c r="F99" s="16">
        <v>45</v>
      </c>
      <c r="G99" s="21"/>
      <c r="H99" s="18">
        <f>G99*F99</f>
        <v>0</v>
      </c>
    </row>
    <row r="100" spans="3:8" x14ac:dyDescent="0.2">
      <c r="C100" s="119"/>
      <c r="D100" s="20"/>
      <c r="E100" s="15"/>
      <c r="F100" s="16"/>
      <c r="G100" s="21"/>
      <c r="H100" s="18"/>
    </row>
    <row r="101" spans="3:8" ht="108" customHeight="1" x14ac:dyDescent="0.2">
      <c r="C101" s="119" t="s">
        <v>64</v>
      </c>
      <c r="D101" s="24" t="s">
        <v>116</v>
      </c>
      <c r="E101" s="15" t="s">
        <v>6</v>
      </c>
      <c r="F101" s="16">
        <v>100</v>
      </c>
      <c r="G101" s="21"/>
      <c r="H101" s="25">
        <f>G101*F101</f>
        <v>0</v>
      </c>
    </row>
    <row r="102" spans="3:8" x14ac:dyDescent="0.2">
      <c r="C102" s="119"/>
      <c r="D102" s="24"/>
      <c r="E102" s="15"/>
      <c r="F102" s="16"/>
      <c r="G102" s="21"/>
      <c r="H102" s="25"/>
    </row>
    <row r="103" spans="3:8" ht="44.25" customHeight="1" x14ac:dyDescent="0.2">
      <c r="C103" s="119" t="s">
        <v>65</v>
      </c>
      <c r="D103" s="120" t="s">
        <v>30</v>
      </c>
      <c r="E103" s="121" t="s">
        <v>7</v>
      </c>
      <c r="F103" s="122">
        <f>+F87</f>
        <v>15</v>
      </c>
      <c r="G103" s="122"/>
      <c r="H103" s="122">
        <f>G103*F103</f>
        <v>0</v>
      </c>
    </row>
    <row r="104" spans="3:8" ht="18" customHeight="1" x14ac:dyDescent="0.2">
      <c r="C104" s="119"/>
      <c r="D104" s="24"/>
      <c r="E104" s="15"/>
      <c r="F104" s="16"/>
      <c r="G104" s="21"/>
      <c r="H104" s="25"/>
    </row>
    <row r="105" spans="3:8" ht="69" customHeight="1" x14ac:dyDescent="0.2">
      <c r="C105" s="119" t="s">
        <v>66</v>
      </c>
      <c r="D105" s="26" t="s">
        <v>32</v>
      </c>
      <c r="E105" s="15" t="s">
        <v>6</v>
      </c>
      <c r="F105" s="16">
        <v>40</v>
      </c>
      <c r="G105" s="21"/>
      <c r="H105" s="18">
        <f>G105*F105</f>
        <v>0</v>
      </c>
    </row>
    <row r="106" spans="3:8" ht="16.5" customHeight="1" x14ac:dyDescent="0.2">
      <c r="C106" s="119"/>
      <c r="D106" s="24"/>
      <c r="E106" s="15"/>
      <c r="F106" s="16"/>
      <c r="G106" s="21"/>
      <c r="H106" s="25"/>
    </row>
    <row r="107" spans="3:8" ht="37.5" customHeight="1" x14ac:dyDescent="0.2">
      <c r="C107" s="119" t="s">
        <v>67</v>
      </c>
      <c r="D107" s="22" t="s">
        <v>33</v>
      </c>
      <c r="E107" s="15" t="s">
        <v>6</v>
      </c>
      <c r="F107" s="16">
        <v>40</v>
      </c>
      <c r="G107" s="21"/>
      <c r="H107" s="18">
        <f>G107*F107</f>
        <v>0</v>
      </c>
    </row>
    <row r="108" spans="3:8" ht="16.5" customHeight="1" x14ac:dyDescent="0.2">
      <c r="C108" s="119"/>
      <c r="D108" s="22"/>
      <c r="E108" s="15"/>
      <c r="F108" s="16"/>
      <c r="G108" s="21"/>
      <c r="H108" s="18"/>
    </row>
    <row r="109" spans="3:8" ht="116.25" customHeight="1" x14ac:dyDescent="0.2">
      <c r="C109" s="119" t="s">
        <v>68</v>
      </c>
      <c r="D109" s="26" t="s">
        <v>115</v>
      </c>
      <c r="E109" s="15" t="s">
        <v>6</v>
      </c>
      <c r="F109" s="16">
        <v>100</v>
      </c>
      <c r="G109" s="21"/>
      <c r="H109" s="25">
        <f>G109*F109</f>
        <v>0</v>
      </c>
    </row>
    <row r="110" spans="3:8" ht="14.25" customHeight="1" x14ac:dyDescent="0.2">
      <c r="C110" s="119"/>
      <c r="D110" s="26"/>
      <c r="E110" s="15"/>
      <c r="F110" s="16"/>
      <c r="G110" s="21"/>
      <c r="H110" s="25"/>
    </row>
    <row r="111" spans="3:8" ht="38.25" x14ac:dyDescent="0.2">
      <c r="C111" s="119" t="s">
        <v>69</v>
      </c>
      <c r="D111" s="27" t="s">
        <v>72</v>
      </c>
      <c r="E111" s="23" t="s">
        <v>10</v>
      </c>
      <c r="F111" s="101">
        <v>0.05</v>
      </c>
      <c r="G111" s="21">
        <f>+SUM(H77:H109)</f>
        <v>0</v>
      </c>
      <c r="H111" s="18">
        <f>G111*F111</f>
        <v>0</v>
      </c>
    </row>
    <row r="112" spans="3:8" x14ac:dyDescent="0.2">
      <c r="C112" s="119"/>
      <c r="D112" s="28"/>
      <c r="E112" s="29"/>
      <c r="F112" s="30"/>
      <c r="G112" s="31"/>
      <c r="H112" s="32"/>
    </row>
    <row r="113" spans="2:8" ht="21.75" customHeight="1" thickBot="1" x14ac:dyDescent="0.25">
      <c r="C113" s="119"/>
      <c r="D113" s="100" t="s">
        <v>40</v>
      </c>
      <c r="E113" s="61"/>
      <c r="F113" s="62"/>
      <c r="G113" s="62"/>
      <c r="H113" s="62">
        <f>+SUM(H77:H111)</f>
        <v>0</v>
      </c>
    </row>
    <row r="114" spans="2:8" ht="16.5" customHeight="1" thickTop="1" x14ac:dyDescent="0.2">
      <c r="C114" s="119"/>
      <c r="D114" s="34"/>
      <c r="E114" s="35"/>
      <c r="F114" s="36"/>
      <c r="G114" s="36"/>
      <c r="H114" s="36"/>
    </row>
    <row r="115" spans="2:8" ht="13.5" thickBot="1" x14ac:dyDescent="0.25">
      <c r="C115" s="119"/>
      <c r="D115" s="24"/>
      <c r="E115" s="15"/>
      <c r="F115" s="16"/>
      <c r="G115" s="21"/>
      <c r="H115" s="25"/>
    </row>
    <row r="116" spans="2:8" ht="16.5" thickBot="1" x14ac:dyDescent="0.25">
      <c r="B116" s="40" t="s">
        <v>16</v>
      </c>
      <c r="C116" s="41"/>
      <c r="D116" s="42" t="s">
        <v>34</v>
      </c>
      <c r="E116" s="43"/>
      <c r="F116" s="44"/>
      <c r="G116" s="44"/>
      <c r="H116" s="45"/>
    </row>
    <row r="117" spans="2:8" ht="16.5" customHeight="1" x14ac:dyDescent="0.2">
      <c r="C117" s="119"/>
      <c r="D117" s="24"/>
      <c r="E117" s="15"/>
      <c r="F117" s="16"/>
      <c r="G117" s="21"/>
      <c r="H117" s="25"/>
    </row>
    <row r="118" spans="2:8" ht="38.25" x14ac:dyDescent="0.2">
      <c r="C118" s="119" t="s">
        <v>13</v>
      </c>
      <c r="D118" s="22" t="s">
        <v>35</v>
      </c>
      <c r="E118" s="15" t="s">
        <v>7</v>
      </c>
      <c r="F118" s="21">
        <v>3</v>
      </c>
      <c r="G118" s="21"/>
      <c r="H118" s="19">
        <f>G118*F118</f>
        <v>0</v>
      </c>
    </row>
    <row r="119" spans="2:8" ht="16.5" customHeight="1" x14ac:dyDescent="0.2">
      <c r="C119" s="119"/>
      <c r="D119" s="22"/>
      <c r="E119" s="15"/>
      <c r="F119" s="21"/>
      <c r="G119" s="21"/>
      <c r="H119" s="19"/>
    </row>
    <row r="120" spans="2:8" ht="63.75" x14ac:dyDescent="0.2">
      <c r="C120" s="119" t="s">
        <v>14</v>
      </c>
      <c r="D120" s="20" t="s">
        <v>79</v>
      </c>
      <c r="E120" s="15" t="s">
        <v>7</v>
      </c>
      <c r="F120" s="21">
        <v>8.5</v>
      </c>
      <c r="G120" s="21"/>
      <c r="H120" s="19">
        <f>G120*F120</f>
        <v>0</v>
      </c>
    </row>
    <row r="121" spans="2:8" ht="16.5" customHeight="1" x14ac:dyDescent="0.2">
      <c r="C121" s="119"/>
      <c r="D121" s="24"/>
      <c r="E121" s="15"/>
      <c r="F121" s="16"/>
      <c r="G121" s="21"/>
      <c r="H121" s="25"/>
    </row>
    <row r="122" spans="2:8" ht="52.5" customHeight="1" x14ac:dyDescent="0.2">
      <c r="C122" s="119" t="s">
        <v>16</v>
      </c>
      <c r="D122" s="20" t="s">
        <v>80</v>
      </c>
      <c r="E122" s="15" t="s">
        <v>7</v>
      </c>
      <c r="F122" s="21">
        <v>13.5</v>
      </c>
      <c r="G122" s="21"/>
      <c r="H122" s="19">
        <f>G122*F122</f>
        <v>0</v>
      </c>
    </row>
    <row r="123" spans="2:8" ht="16.5" customHeight="1" x14ac:dyDescent="0.2">
      <c r="C123" s="119"/>
      <c r="D123" s="20"/>
      <c r="E123" s="15"/>
      <c r="F123" s="21"/>
      <c r="G123" s="21"/>
      <c r="H123" s="19"/>
    </row>
    <row r="124" spans="2:8" ht="78.75" customHeight="1" x14ac:dyDescent="0.2">
      <c r="C124" s="119" t="s">
        <v>17</v>
      </c>
      <c r="D124" s="120" t="s">
        <v>75</v>
      </c>
      <c r="E124" s="121" t="s">
        <v>7</v>
      </c>
      <c r="F124" s="122">
        <v>3</v>
      </c>
      <c r="G124" s="122"/>
      <c r="H124" s="122">
        <f>G124*F124</f>
        <v>0</v>
      </c>
    </row>
    <row r="125" spans="2:8" x14ac:dyDescent="0.2">
      <c r="C125" s="119"/>
      <c r="D125" s="20"/>
      <c r="E125" s="15"/>
      <c r="F125" s="21"/>
      <c r="G125" s="21"/>
      <c r="H125" s="19"/>
    </row>
    <row r="126" spans="2:8" ht="38.25" x14ac:dyDescent="0.2">
      <c r="C126" s="119" t="s">
        <v>19</v>
      </c>
      <c r="D126" s="20" t="s">
        <v>36</v>
      </c>
      <c r="E126" s="15" t="s">
        <v>8</v>
      </c>
      <c r="F126" s="16">
        <f>5+135+50+100</f>
        <v>290</v>
      </c>
      <c r="G126" s="21"/>
      <c r="H126" s="19">
        <f>G126*F126</f>
        <v>0</v>
      </c>
    </row>
    <row r="127" spans="2:8" x14ac:dyDescent="0.2">
      <c r="C127" s="119"/>
      <c r="D127" s="20"/>
      <c r="E127" s="15"/>
      <c r="F127" s="16"/>
      <c r="G127" s="21"/>
      <c r="H127" s="19"/>
    </row>
    <row r="128" spans="2:8" ht="38.25" x14ac:dyDescent="0.2">
      <c r="C128" s="119" t="s">
        <v>26</v>
      </c>
      <c r="D128" s="20" t="s">
        <v>37</v>
      </c>
      <c r="E128" s="15" t="s">
        <v>8</v>
      </c>
      <c r="F128" s="16">
        <f>1249+396+613+282+100+200</f>
        <v>2840</v>
      </c>
      <c r="G128" s="21"/>
      <c r="H128" s="19">
        <f>G128*F128</f>
        <v>0</v>
      </c>
    </row>
    <row r="129" spans="3:8" x14ac:dyDescent="0.2">
      <c r="C129" s="119"/>
      <c r="D129" s="20"/>
      <c r="E129" s="15"/>
      <c r="F129" s="16"/>
      <c r="G129" s="21"/>
      <c r="H129" s="19"/>
    </row>
    <row r="130" spans="3:8" ht="38.25" x14ac:dyDescent="0.2">
      <c r="C130" s="119" t="s">
        <v>27</v>
      </c>
      <c r="D130" s="22" t="s">
        <v>38</v>
      </c>
      <c r="E130" s="23" t="s">
        <v>8</v>
      </c>
      <c r="F130" s="16">
        <f>282*3</f>
        <v>846</v>
      </c>
      <c r="G130" s="21"/>
      <c r="H130" s="19">
        <f>G130*F130</f>
        <v>0</v>
      </c>
    </row>
    <row r="131" spans="3:8" x14ac:dyDescent="0.2">
      <c r="C131" s="119"/>
      <c r="D131" s="20"/>
      <c r="E131" s="15"/>
      <c r="F131" s="21"/>
      <c r="G131" s="21"/>
      <c r="H131" s="19"/>
    </row>
    <row r="132" spans="3:8" ht="57" customHeight="1" x14ac:dyDescent="0.2">
      <c r="C132" s="119" t="s">
        <v>45</v>
      </c>
      <c r="D132" s="22" t="s">
        <v>74</v>
      </c>
      <c r="E132" s="23" t="s">
        <v>6</v>
      </c>
      <c r="F132" s="16">
        <v>20</v>
      </c>
      <c r="G132" s="21"/>
      <c r="H132" s="18">
        <f t="shared" ref="H132" si="3">G132*F132</f>
        <v>0</v>
      </c>
    </row>
    <row r="133" spans="3:8" x14ac:dyDescent="0.2">
      <c r="C133" s="119"/>
      <c r="D133" s="22"/>
      <c r="E133" s="23"/>
      <c r="F133" s="16"/>
      <c r="G133" s="21"/>
      <c r="H133" s="18"/>
    </row>
    <row r="134" spans="3:8" ht="56.25" customHeight="1" x14ac:dyDescent="0.2">
      <c r="C134" s="119" t="s">
        <v>46</v>
      </c>
      <c r="D134" s="22" t="s">
        <v>76</v>
      </c>
      <c r="E134" s="23" t="s">
        <v>6</v>
      </c>
      <c r="F134" s="16">
        <v>65</v>
      </c>
      <c r="G134" s="21"/>
      <c r="H134" s="18">
        <f>G134*F134</f>
        <v>0</v>
      </c>
    </row>
    <row r="135" spans="3:8" x14ac:dyDescent="0.2">
      <c r="C135" s="119"/>
      <c r="D135" s="22"/>
      <c r="E135" s="23"/>
      <c r="F135" s="16"/>
      <c r="G135" s="21"/>
      <c r="H135" s="18"/>
    </row>
    <row r="136" spans="3:8" ht="51" x14ac:dyDescent="0.2">
      <c r="C136" s="119" t="s">
        <v>47</v>
      </c>
      <c r="D136" s="22" t="s">
        <v>77</v>
      </c>
      <c r="E136" s="23" t="s">
        <v>6</v>
      </c>
      <c r="F136" s="16">
        <v>6</v>
      </c>
      <c r="G136" s="21"/>
      <c r="H136" s="18">
        <f>G136*F136</f>
        <v>0</v>
      </c>
    </row>
    <row r="137" spans="3:8" x14ac:dyDescent="0.2">
      <c r="C137" s="119"/>
      <c r="D137" s="123"/>
      <c r="E137" s="127"/>
      <c r="F137" s="128"/>
      <c r="G137" s="128"/>
      <c r="H137" s="128"/>
    </row>
    <row r="138" spans="3:8" ht="38.25" x14ac:dyDescent="0.2">
      <c r="C138" s="119" t="s">
        <v>48</v>
      </c>
      <c r="D138" s="129" t="s">
        <v>105</v>
      </c>
      <c r="E138" s="23" t="s">
        <v>6</v>
      </c>
      <c r="F138" s="16">
        <v>65</v>
      </c>
      <c r="G138" s="21"/>
      <c r="H138" s="18">
        <f>G138*F138</f>
        <v>0</v>
      </c>
    </row>
    <row r="139" spans="3:8" x14ac:dyDescent="0.2">
      <c r="C139" s="119"/>
      <c r="D139" s="24"/>
      <c r="E139" s="15"/>
      <c r="F139" s="16"/>
      <c r="G139" s="21"/>
      <c r="H139" s="25"/>
    </row>
    <row r="140" spans="3:8" ht="31.5" customHeight="1" x14ac:dyDescent="0.2">
      <c r="C140" s="119" t="s">
        <v>49</v>
      </c>
      <c r="D140" s="22" t="s">
        <v>106</v>
      </c>
      <c r="E140" s="23" t="s">
        <v>6</v>
      </c>
      <c r="F140" s="16">
        <v>45</v>
      </c>
      <c r="G140" s="21"/>
      <c r="H140" s="18">
        <f t="shared" ref="H140" si="4">G140*F140</f>
        <v>0</v>
      </c>
    </row>
    <row r="141" spans="3:8" ht="16.5" customHeight="1" x14ac:dyDescent="0.2">
      <c r="C141" s="119"/>
      <c r="D141" s="22"/>
      <c r="E141" s="23"/>
      <c r="F141" s="16"/>
      <c r="G141" s="21"/>
      <c r="H141" s="18"/>
    </row>
    <row r="142" spans="3:8" ht="56.25" customHeight="1" x14ac:dyDescent="0.2">
      <c r="C142" s="119" t="s">
        <v>64</v>
      </c>
      <c r="D142" s="22" t="s">
        <v>78</v>
      </c>
      <c r="E142" s="23" t="s">
        <v>11</v>
      </c>
      <c r="F142" s="16">
        <v>2</v>
      </c>
      <c r="G142" s="21"/>
      <c r="H142" s="18">
        <f t="shared" ref="H142" si="5">G142*F142</f>
        <v>0</v>
      </c>
    </row>
    <row r="143" spans="3:8" ht="20.25" customHeight="1" x14ac:dyDescent="0.2">
      <c r="C143" s="119"/>
      <c r="D143" s="22"/>
      <c r="E143" s="23"/>
      <c r="F143" s="16"/>
      <c r="G143" s="21"/>
      <c r="H143" s="18"/>
    </row>
    <row r="144" spans="3:8" ht="83.25" customHeight="1" x14ac:dyDescent="0.2">
      <c r="C144" s="130" t="s">
        <v>65</v>
      </c>
      <c r="D144" s="131" t="s">
        <v>107</v>
      </c>
      <c r="E144" s="37" t="s">
        <v>21</v>
      </c>
      <c r="F144" s="38">
        <v>15</v>
      </c>
      <c r="G144" s="132"/>
      <c r="H144" s="39">
        <f>G144*F144</f>
        <v>0</v>
      </c>
    </row>
    <row r="145" spans="2:8" ht="17.25" customHeight="1" x14ac:dyDescent="0.2">
      <c r="C145" s="119"/>
      <c r="D145" s="24"/>
      <c r="E145" s="15"/>
      <c r="F145" s="16"/>
      <c r="G145" s="21"/>
      <c r="H145" s="25"/>
    </row>
    <row r="146" spans="2:8" ht="82.5" customHeight="1" x14ac:dyDescent="0.2">
      <c r="C146" s="119" t="s">
        <v>66</v>
      </c>
      <c r="D146" s="27" t="s">
        <v>108</v>
      </c>
      <c r="E146" s="23" t="s">
        <v>21</v>
      </c>
      <c r="F146" s="16">
        <v>25</v>
      </c>
      <c r="G146" s="21"/>
      <c r="H146" s="18">
        <f>G146*F146</f>
        <v>0</v>
      </c>
    </row>
    <row r="147" spans="2:8" ht="16.5" customHeight="1" x14ac:dyDescent="0.2">
      <c r="C147" s="119"/>
      <c r="D147" s="27"/>
      <c r="E147" s="23"/>
      <c r="F147" s="16"/>
      <c r="G147" s="21"/>
      <c r="H147" s="18"/>
    </row>
    <row r="148" spans="2:8" ht="25.5" x14ac:dyDescent="0.2">
      <c r="C148" s="119" t="s">
        <v>89</v>
      </c>
      <c r="D148" s="105" t="s">
        <v>98</v>
      </c>
      <c r="E148" s="106"/>
      <c r="F148" s="107"/>
      <c r="G148" s="21"/>
      <c r="H148" s="18"/>
    </row>
    <row r="149" spans="2:8" ht="15.75" customHeight="1" x14ac:dyDescent="0.2">
      <c r="C149" s="119" t="s">
        <v>92</v>
      </c>
      <c r="D149" s="108" t="s">
        <v>90</v>
      </c>
      <c r="E149" s="109" t="s">
        <v>9</v>
      </c>
      <c r="F149" s="16">
        <v>50</v>
      </c>
      <c r="G149" s="21"/>
      <c r="H149" s="18">
        <f>G149*F149</f>
        <v>0</v>
      </c>
    </row>
    <row r="150" spans="2:8" ht="25.5" x14ac:dyDescent="0.2">
      <c r="C150" s="119" t="s">
        <v>93</v>
      </c>
      <c r="D150" s="105" t="s">
        <v>91</v>
      </c>
      <c r="E150" s="109" t="s">
        <v>11</v>
      </c>
      <c r="F150" s="16">
        <v>4</v>
      </c>
      <c r="G150" s="21"/>
      <c r="H150" s="18">
        <f>G150*F150</f>
        <v>0</v>
      </c>
    </row>
    <row r="151" spans="2:8" ht="25.5" x14ac:dyDescent="0.2">
      <c r="C151" s="119" t="s">
        <v>94</v>
      </c>
      <c r="D151" s="105" t="s">
        <v>95</v>
      </c>
      <c r="E151" s="109" t="s">
        <v>11</v>
      </c>
      <c r="F151" s="16">
        <v>2</v>
      </c>
      <c r="G151" s="21"/>
      <c r="H151" s="18">
        <f>G151*F151</f>
        <v>0</v>
      </c>
    </row>
    <row r="152" spans="2:8" x14ac:dyDescent="0.2">
      <c r="C152" s="119" t="s">
        <v>96</v>
      </c>
      <c r="D152" s="105" t="s">
        <v>97</v>
      </c>
      <c r="E152" s="109" t="s">
        <v>11</v>
      </c>
      <c r="F152" s="16">
        <v>1</v>
      </c>
      <c r="G152" s="21"/>
      <c r="H152" s="18">
        <f>G152*F152</f>
        <v>0</v>
      </c>
    </row>
    <row r="153" spans="2:8" x14ac:dyDescent="0.2">
      <c r="C153" s="119"/>
      <c r="D153" s="105"/>
      <c r="E153" s="109"/>
      <c r="F153" s="110"/>
      <c r="G153" s="21"/>
      <c r="H153" s="18"/>
    </row>
    <row r="154" spans="2:8" ht="33.75" customHeight="1" x14ac:dyDescent="0.2">
      <c r="C154" s="119" t="s">
        <v>67</v>
      </c>
      <c r="D154" s="27" t="s">
        <v>71</v>
      </c>
      <c r="E154" s="23" t="s">
        <v>10</v>
      </c>
      <c r="F154" s="101">
        <v>0.05</v>
      </c>
      <c r="G154" s="21">
        <f>+SUM(H118:H146)</f>
        <v>0</v>
      </c>
      <c r="H154" s="18">
        <f>G154*F154</f>
        <v>0</v>
      </c>
    </row>
    <row r="155" spans="2:8" ht="15.75" customHeight="1" x14ac:dyDescent="0.2">
      <c r="C155" s="119"/>
      <c r="D155" s="28"/>
      <c r="E155" s="29"/>
      <c r="F155" s="30"/>
      <c r="G155" s="31"/>
      <c r="H155" s="32"/>
    </row>
    <row r="156" spans="2:8" ht="16.5" thickBot="1" x14ac:dyDescent="0.25">
      <c r="C156" s="119"/>
      <c r="D156" s="100" t="s">
        <v>42</v>
      </c>
      <c r="E156" s="61"/>
      <c r="F156" s="62"/>
      <c r="G156" s="62"/>
      <c r="H156" s="62">
        <f>+SUM(H118:H154)</f>
        <v>0</v>
      </c>
    </row>
    <row r="157" spans="2:8" ht="13.5" thickTop="1" x14ac:dyDescent="0.2">
      <c r="C157" s="119"/>
      <c r="D157" s="34"/>
      <c r="E157" s="35"/>
      <c r="F157" s="36"/>
      <c r="G157" s="36"/>
      <c r="H157" s="36"/>
    </row>
    <row r="158" spans="2:8" ht="13.5" thickBot="1" x14ac:dyDescent="0.25">
      <c r="C158" s="119"/>
      <c r="D158" s="24"/>
      <c r="E158" s="15"/>
      <c r="F158" s="16"/>
      <c r="G158" s="21"/>
      <c r="H158" s="25"/>
    </row>
    <row r="159" spans="2:8" ht="16.5" thickBot="1" x14ac:dyDescent="0.25">
      <c r="B159" s="40" t="s">
        <v>17</v>
      </c>
      <c r="C159" s="41"/>
      <c r="D159" s="42" t="s">
        <v>39</v>
      </c>
      <c r="E159" s="43"/>
      <c r="F159" s="44"/>
      <c r="G159" s="44"/>
      <c r="H159" s="45"/>
    </row>
    <row r="160" spans="2:8" ht="16.5" customHeight="1" x14ac:dyDescent="0.2">
      <c r="C160" s="54"/>
      <c r="D160" s="55"/>
      <c r="E160" s="111"/>
      <c r="F160" s="112"/>
      <c r="G160" s="112"/>
      <c r="H160" s="113"/>
    </row>
    <row r="161" spans="2:8" ht="60" x14ac:dyDescent="0.2">
      <c r="C161" s="54"/>
      <c r="D161" s="133" t="s">
        <v>99</v>
      </c>
      <c r="E161" s="134"/>
      <c r="F161" s="134"/>
      <c r="G161" s="134"/>
      <c r="H161" s="113"/>
    </row>
    <row r="162" spans="2:8" ht="16.5" customHeight="1" x14ac:dyDescent="0.2">
      <c r="B162" s="68"/>
      <c r="C162" s="119"/>
      <c r="D162" s="24"/>
      <c r="E162" s="15"/>
      <c r="F162" s="16"/>
      <c r="G162" s="21"/>
      <c r="H162" s="25"/>
    </row>
    <row r="163" spans="2:8" ht="63.75" customHeight="1" x14ac:dyDescent="0.2">
      <c r="B163" s="68"/>
      <c r="C163" s="119" t="s">
        <v>13</v>
      </c>
      <c r="D163" s="135" t="s">
        <v>103</v>
      </c>
      <c r="E163" s="121" t="s">
        <v>8</v>
      </c>
      <c r="F163" s="122">
        <v>12895</v>
      </c>
      <c r="G163" s="122"/>
      <c r="H163" s="122">
        <f>+G163*F163</f>
        <v>0</v>
      </c>
    </row>
    <row r="164" spans="2:8" ht="16.5" customHeight="1" x14ac:dyDescent="0.2">
      <c r="C164" s="119"/>
      <c r="D164" s="123"/>
      <c r="E164" s="121"/>
      <c r="F164" s="122"/>
      <c r="G164" s="122"/>
      <c r="H164" s="122"/>
    </row>
    <row r="165" spans="2:8" ht="25.5" x14ac:dyDescent="0.2">
      <c r="C165" s="119" t="s">
        <v>14</v>
      </c>
      <c r="D165" s="123" t="s">
        <v>81</v>
      </c>
      <c r="E165" s="121" t="s">
        <v>8</v>
      </c>
      <c r="F165" s="122">
        <v>12795</v>
      </c>
      <c r="G165" s="122"/>
      <c r="H165" s="122">
        <f>G165*F165</f>
        <v>0</v>
      </c>
    </row>
    <row r="166" spans="2:8" x14ac:dyDescent="0.2">
      <c r="C166" s="119"/>
      <c r="D166" s="24"/>
      <c r="E166" s="15"/>
      <c r="F166" s="16"/>
      <c r="G166" s="21"/>
      <c r="H166" s="25"/>
    </row>
    <row r="167" spans="2:8" ht="66.75" customHeight="1" x14ac:dyDescent="0.2">
      <c r="C167" s="119" t="s">
        <v>16</v>
      </c>
      <c r="D167" s="120" t="s">
        <v>109</v>
      </c>
      <c r="E167" s="121" t="s">
        <v>9</v>
      </c>
      <c r="F167" s="122">
        <v>18</v>
      </c>
      <c r="G167" s="122"/>
      <c r="H167" s="122">
        <f>G167*F167</f>
        <v>0</v>
      </c>
    </row>
    <row r="168" spans="2:8" ht="16.5" customHeight="1" x14ac:dyDescent="0.2">
      <c r="C168" s="119"/>
      <c r="D168" s="24"/>
      <c r="E168" s="15"/>
      <c r="F168" s="16"/>
      <c r="G168" s="21"/>
      <c r="H168" s="25"/>
    </row>
    <row r="169" spans="2:8" ht="76.5" x14ac:dyDescent="0.2">
      <c r="C169" s="119" t="s">
        <v>17</v>
      </c>
      <c r="D169" s="120" t="s">
        <v>88</v>
      </c>
      <c r="E169" s="121" t="s">
        <v>15</v>
      </c>
      <c r="F169" s="122">
        <v>1</v>
      </c>
      <c r="G169" s="122"/>
      <c r="H169" s="122">
        <f>G169*F169</f>
        <v>0</v>
      </c>
    </row>
    <row r="170" spans="2:8" ht="16.5" customHeight="1" x14ac:dyDescent="0.2">
      <c r="C170" s="119"/>
      <c r="D170" s="24"/>
      <c r="E170" s="15"/>
      <c r="F170" s="16"/>
      <c r="G170" s="21"/>
      <c r="H170" s="25"/>
    </row>
    <row r="171" spans="2:8" ht="172.5" customHeight="1" x14ac:dyDescent="0.2">
      <c r="C171" s="119" t="s">
        <v>19</v>
      </c>
      <c r="D171" s="120" t="s">
        <v>111</v>
      </c>
      <c r="E171" s="121" t="s">
        <v>6</v>
      </c>
      <c r="F171" s="122">
        <v>65</v>
      </c>
      <c r="G171" s="122"/>
      <c r="H171" s="122">
        <f>G171*F171</f>
        <v>0</v>
      </c>
    </row>
    <row r="172" spans="2:8" ht="16.5" customHeight="1" x14ac:dyDescent="0.2">
      <c r="C172" s="119"/>
      <c r="D172" s="24"/>
      <c r="E172" s="15"/>
      <c r="F172" s="16"/>
      <c r="G172" s="21"/>
      <c r="H172" s="25"/>
    </row>
    <row r="173" spans="2:8" ht="90.75" customHeight="1" x14ac:dyDescent="0.2">
      <c r="C173" s="119" t="s">
        <v>26</v>
      </c>
      <c r="D173" s="136" t="s">
        <v>110</v>
      </c>
      <c r="E173" s="121" t="s">
        <v>21</v>
      </c>
      <c r="F173" s="122">
        <v>16</v>
      </c>
      <c r="G173" s="122"/>
      <c r="H173" s="122">
        <f>G173*F173</f>
        <v>0</v>
      </c>
    </row>
    <row r="174" spans="2:8" ht="16.5" customHeight="1" x14ac:dyDescent="0.2">
      <c r="C174" s="119"/>
      <c r="D174" s="24"/>
      <c r="E174" s="15"/>
      <c r="F174" s="16"/>
      <c r="G174" s="21"/>
      <c r="H174" s="25"/>
    </row>
    <row r="175" spans="2:8" ht="84.75" customHeight="1" x14ac:dyDescent="0.2">
      <c r="C175" s="119" t="s">
        <v>27</v>
      </c>
      <c r="D175" s="120" t="s">
        <v>117</v>
      </c>
      <c r="E175" s="121" t="s">
        <v>15</v>
      </c>
      <c r="F175" s="122">
        <v>1</v>
      </c>
      <c r="G175" s="122"/>
      <c r="H175" s="122">
        <f>G175*F175</f>
        <v>0</v>
      </c>
    </row>
    <row r="176" spans="2:8" ht="16.5" customHeight="1" x14ac:dyDescent="0.2">
      <c r="C176" s="119"/>
      <c r="D176" s="24"/>
      <c r="E176" s="15"/>
      <c r="F176" s="16"/>
      <c r="G176" s="21"/>
      <c r="H176" s="25"/>
    </row>
    <row r="177" spans="3:8" ht="32.25" customHeight="1" x14ac:dyDescent="0.2">
      <c r="C177" s="119" t="s">
        <v>45</v>
      </c>
      <c r="D177" s="123" t="s">
        <v>70</v>
      </c>
      <c r="E177" s="137" t="s">
        <v>10</v>
      </c>
      <c r="F177" s="138">
        <v>0.05</v>
      </c>
      <c r="G177" s="122">
        <f>+SUM(H163:H175)</f>
        <v>0</v>
      </c>
      <c r="H177" s="122">
        <f>G177*F177</f>
        <v>0</v>
      </c>
    </row>
    <row r="178" spans="3:8" ht="16.5" customHeight="1" x14ac:dyDescent="0.2">
      <c r="C178" s="119"/>
      <c r="D178" s="28"/>
      <c r="E178" s="29"/>
      <c r="F178" s="30"/>
      <c r="G178" s="31"/>
      <c r="H178" s="32"/>
    </row>
    <row r="179" spans="3:8" ht="21.75" customHeight="1" thickBot="1" x14ac:dyDescent="0.25">
      <c r="C179" s="119"/>
      <c r="D179" s="60" t="s">
        <v>44</v>
      </c>
      <c r="E179" s="61"/>
      <c r="F179" s="62"/>
      <c r="G179" s="62"/>
      <c r="H179" s="62">
        <f>+SUM(H163:H177)</f>
        <v>0</v>
      </c>
    </row>
    <row r="180" spans="3:8" ht="16.5" customHeight="1" thickTop="1" x14ac:dyDescent="0.2">
      <c r="D180" s="24"/>
      <c r="E180" s="15"/>
      <c r="F180" s="16"/>
      <c r="G180" s="21"/>
      <c r="H180" s="25"/>
    </row>
    <row r="181" spans="3:8" ht="16.5" customHeight="1" x14ac:dyDescent="0.2">
      <c r="D181" s="24"/>
      <c r="E181" s="15"/>
      <c r="F181" s="16"/>
      <c r="G181" s="21"/>
      <c r="H181" s="25"/>
    </row>
    <row r="182" spans="3:8" ht="16.5" customHeight="1" x14ac:dyDescent="0.2">
      <c r="D182" s="24"/>
      <c r="E182" s="15"/>
      <c r="F182" s="16"/>
      <c r="G182" s="21"/>
      <c r="H182" s="25"/>
    </row>
    <row r="183" spans="3:8" ht="16.5" customHeight="1" x14ac:dyDescent="0.2"/>
    <row r="184" spans="3:8" ht="16.5" customHeight="1" x14ac:dyDescent="0.2"/>
  </sheetData>
  <mergeCells count="1">
    <mergeCell ref="D2:H3"/>
  </mergeCells>
  <pageMargins left="0.75" right="0.75" top="1" bottom="1" header="0" footer="0"/>
  <pageSetup paperSize="9" scale="87" fitToHeight="0" orientation="portrait" r:id="rId1"/>
  <headerFooter alignWithMargins="0"/>
  <rowBreaks count="7" manualBreakCount="7">
    <brk id="53" max="8" man="1"/>
    <brk id="74" max="7" man="1"/>
    <brk id="98" max="7" man="1"/>
    <brk id="115" max="7" man="1"/>
    <brk id="141" max="7" man="1"/>
    <brk id="158" max="7" man="1"/>
    <brk id="17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Fortunova brv</vt:lpstr>
      <vt:lpstr>'Fortunova brv'!Področje_tiskanja</vt:lpstr>
    </vt:vector>
  </TitlesOfParts>
  <Company>SOFTBASE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ANDREJ</dc:creator>
  <cp:lastModifiedBy>Gasper Cadez</cp:lastModifiedBy>
  <cp:lastPrinted>2020-01-07T09:47:18Z</cp:lastPrinted>
  <dcterms:created xsi:type="dcterms:W3CDTF">2004-11-18T09:39:09Z</dcterms:created>
  <dcterms:modified xsi:type="dcterms:W3CDTF">2020-06-30T07:06:10Z</dcterms:modified>
</cp:coreProperties>
</file>